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3395" windowHeight="12330"/>
  </bookViews>
  <sheets>
    <sheet name="Sheet1" sheetId="1" r:id="rId1"/>
  </sheets>
  <definedNames>
    <definedName name="_xlnm.Print_Area" localSheetId="0">Sheet1!$A$1:$O$109</definedName>
  </definedNames>
  <calcPr calcId="145621"/>
</workbook>
</file>

<file path=xl/calcChain.xml><?xml version="1.0" encoding="utf-8"?>
<calcChain xmlns="http://schemas.openxmlformats.org/spreadsheetml/2006/main">
  <c r="D54" i="1" l="1"/>
  <c r="E54" i="1"/>
  <c r="F54" i="1"/>
  <c r="C54" i="1"/>
  <c r="A54" i="1"/>
  <c r="H108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80" i="1"/>
  <c r="M3" i="1"/>
  <c r="M4" i="1"/>
  <c r="M5" i="1"/>
  <c r="O5" i="1" s="1"/>
  <c r="M6" i="1"/>
  <c r="M7" i="1"/>
  <c r="O7" i="1" s="1"/>
  <c r="M8" i="1"/>
  <c r="M9" i="1"/>
  <c r="O9" i="1" s="1"/>
  <c r="M10" i="1"/>
  <c r="M11" i="1"/>
  <c r="O11" i="1" s="1"/>
  <c r="M12" i="1"/>
  <c r="M13" i="1"/>
  <c r="M14" i="1"/>
  <c r="M15" i="1"/>
  <c r="O15" i="1" s="1"/>
  <c r="M16" i="1"/>
  <c r="O16" i="1" s="1"/>
  <c r="M17" i="1"/>
  <c r="M18" i="1"/>
  <c r="M19" i="1"/>
  <c r="O19" i="1" s="1"/>
  <c r="M20" i="1"/>
  <c r="M21" i="1"/>
  <c r="O21" i="1" s="1"/>
  <c r="M22" i="1"/>
  <c r="M23" i="1"/>
  <c r="O23" i="1" s="1"/>
  <c r="M24" i="1"/>
  <c r="M25" i="1"/>
  <c r="O25" i="1" s="1"/>
  <c r="M26" i="1"/>
  <c r="M27" i="1"/>
  <c r="M28" i="1"/>
  <c r="M29" i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2" i="1"/>
  <c r="O2" i="1" s="1"/>
  <c r="O3" i="1"/>
  <c r="O13" i="1"/>
  <c r="O17" i="1"/>
  <c r="O27" i="1"/>
  <c r="O29" i="1"/>
  <c r="O33" i="1"/>
  <c r="O35" i="1"/>
  <c r="O39" i="1"/>
  <c r="O43" i="1"/>
  <c r="O47" i="1"/>
  <c r="O51" i="1"/>
  <c r="O55" i="1"/>
  <c r="O57" i="1"/>
  <c r="O59" i="1"/>
  <c r="O61" i="1"/>
  <c r="O63" i="1"/>
  <c r="O65" i="1"/>
  <c r="O67" i="1"/>
  <c r="O69" i="1"/>
  <c r="O71" i="1"/>
  <c r="O73" i="1"/>
  <c r="O75" i="1"/>
  <c r="O77" i="1"/>
  <c r="O80" i="1"/>
  <c r="O81" i="1"/>
  <c r="O82" i="1"/>
  <c r="O83" i="1"/>
  <c r="O84" i="1"/>
  <c r="O85" i="1"/>
  <c r="O86" i="1"/>
  <c r="O87" i="1"/>
  <c r="O88" i="1"/>
  <c r="O89" i="1"/>
  <c r="O90" i="1"/>
  <c r="O91" i="1"/>
  <c r="O93" i="1"/>
  <c r="O95" i="1"/>
  <c r="O97" i="1"/>
  <c r="O99" i="1"/>
  <c r="O101" i="1"/>
  <c r="O103" i="1"/>
  <c r="O105" i="1"/>
  <c r="O58" i="1"/>
  <c r="O62" i="1"/>
  <c r="O66" i="1"/>
  <c r="O70" i="1"/>
  <c r="O74" i="1"/>
  <c r="O78" i="1"/>
  <c r="O4" i="1"/>
  <c r="O6" i="1"/>
  <c r="O8" i="1"/>
  <c r="O10" i="1"/>
  <c r="O12" i="1"/>
  <c r="O14" i="1"/>
  <c r="O18" i="1"/>
  <c r="O20" i="1"/>
  <c r="O22" i="1"/>
  <c r="O24" i="1"/>
  <c r="O26" i="1"/>
  <c r="O28" i="1"/>
  <c r="O32" i="1"/>
  <c r="O34" i="1"/>
  <c r="O36" i="1"/>
  <c r="O38" i="1"/>
  <c r="O40" i="1"/>
  <c r="O42" i="1"/>
  <c r="O44" i="1"/>
  <c r="O46" i="1"/>
  <c r="O48" i="1"/>
  <c r="O50" i="1"/>
  <c r="O52" i="1"/>
  <c r="O92" i="1"/>
  <c r="O94" i="1"/>
  <c r="O96" i="1"/>
  <c r="O98" i="1"/>
  <c r="O100" i="1"/>
  <c r="O102" i="1"/>
  <c r="O104" i="1"/>
  <c r="O106" i="1"/>
  <c r="O56" i="1"/>
  <c r="O60" i="1"/>
  <c r="O64" i="1"/>
  <c r="O68" i="1"/>
  <c r="O72" i="1"/>
  <c r="O76" i="1"/>
  <c r="O37" i="1"/>
  <c r="O41" i="1"/>
  <c r="O45" i="1"/>
  <c r="O49" i="1"/>
  <c r="O53" i="1"/>
  <c r="O107" i="1" l="1"/>
  <c r="O108" i="1" s="1"/>
  <c r="O109" i="1" s="1"/>
</calcChain>
</file>

<file path=xl/sharedStrings.xml><?xml version="1.0" encoding="utf-8"?>
<sst xmlns="http://schemas.openxmlformats.org/spreadsheetml/2006/main" count="122" uniqueCount="118">
  <si>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</si>
  <si>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</si>
  <si>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</si>
  <si>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</si>
  <si>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</si>
  <si>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</si>
  <si>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</si>
  <si>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</si>
  <si>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</si>
  <si>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</si>
  <si>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</si>
  <si>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</si>
  <si>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</si>
  <si>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</si>
  <si>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</si>
  <si>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</si>
  <si>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</si>
  <si>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</si>
  <si>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</si>
  <si>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</si>
  <si>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</si>
  <si>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</si>
  <si>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</si>
  <si>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</si>
  <si>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</si>
  <si>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</si>
  <si>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</si>
  <si>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</si>
  <si>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</si>
  <si>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</si>
  <si>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</si>
  <si>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</si>
  <si>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</si>
  <si>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</si>
  <si>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</si>
  <si>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</si>
  <si>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</si>
  <si>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</si>
  <si>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</si>
  <si>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</si>
  <si>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</si>
  <si>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A Guide to Local Services in NA</t>
  </si>
  <si>
    <t>H&amp;I handbook with audio cd</t>
  </si>
  <si>
    <t>Public Relations Handbook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</si>
  <si>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</si>
  <si>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</si>
  <si>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</si>
  <si>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</si>
  <si>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</si>
  <si>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___ Yr  Tri-Plate</t>
  </si>
  <si>
    <t>___ Yr  Bi-Plate</t>
  </si>
  <si>
    <t>2011 Membership Survey</t>
  </si>
  <si>
    <t>Group Readings Wallet Cards (set of 15)</t>
  </si>
  <si>
    <t>Public Relations Folder</t>
  </si>
  <si>
    <t>Metal Keytags</t>
  </si>
  <si>
    <t>Bookcover: Step Working Guide</t>
  </si>
  <si>
    <t>Bracelet: Surrender to Win</t>
  </si>
  <si>
    <t>Recovery Cards</t>
  </si>
  <si>
    <t>Mini Books: Basic Text 6th Edition</t>
  </si>
  <si>
    <t>Gift Edition: Sponsorship</t>
  </si>
  <si>
    <t>Gift Edition: Basic Text</t>
  </si>
  <si>
    <t>Double Bookcover</t>
  </si>
  <si>
    <t>Recovery Scarve</t>
  </si>
  <si>
    <t>Recovery Stone</t>
  </si>
  <si>
    <t>Recovery Button</t>
  </si>
  <si>
    <t>#24  Self support in NA</t>
  </si>
  <si>
    <t>#26  Accessibility, Additional needs</t>
  </si>
  <si>
    <t>#27  For the parents of young addicts</t>
  </si>
  <si>
    <t>#28  Funding NA Services</t>
  </si>
  <si>
    <t>Bookcover: L. Clean, B. Text, It Works</t>
  </si>
  <si>
    <t>Bookcover: Mini Basic, Mini JFT</t>
  </si>
  <si>
    <t>Gift Edition: It Works, &amp; JFT</t>
  </si>
  <si>
    <t>Limited Edition: L. Clean, JFT, It Works</t>
  </si>
  <si>
    <t>Mini Books: JFT &amp; It Works</t>
  </si>
  <si>
    <t>Mugs</t>
  </si>
  <si>
    <t>Journal: Brown &amp; Black, B. Text Blue</t>
  </si>
  <si>
    <t>NA: A Resource in Your Community</t>
  </si>
  <si>
    <t>#21  The Loner Staying Clean in Isolation</t>
  </si>
  <si>
    <t>Specialty Keytags: 25/30yr, Dec/Dec's</t>
  </si>
  <si>
    <t>Sales Tax 7.7</t>
  </si>
  <si>
    <t>Monthly Total</t>
  </si>
  <si>
    <t>Ending Amount</t>
  </si>
  <si>
    <t>Starting Amount</t>
  </si>
  <si>
    <t>Total Sales</t>
  </si>
  <si>
    <t>1 Yr  Bronze Medallion</t>
  </si>
  <si>
    <t>2 Yr  Bronze Medallion</t>
  </si>
  <si>
    <t>3 Yr  Bronze Medallion</t>
  </si>
  <si>
    <t>4 Yr  Bronze Medallion</t>
  </si>
  <si>
    <t>5 Yr  Bronze Medallion</t>
  </si>
  <si>
    <t>6 Yr  Bronze Medallion</t>
  </si>
  <si>
    <t>7 Yr  Bronze Medallion</t>
  </si>
  <si>
    <t>8 Yr  Bronze Medallion</t>
  </si>
  <si>
    <t>9 Yr  Bronze Medallion</t>
  </si>
  <si>
    <t>10 Yr  Bronze Medallion</t>
  </si>
  <si>
    <t>11 Yr  Bronze Medallion</t>
  </si>
  <si>
    <t>12 Yr  Bronze Medallion</t>
  </si>
  <si>
    <t>13 Yr  Bronze Medallion</t>
  </si>
  <si>
    <t>14 Yr  Bronze Medallion</t>
  </si>
  <si>
    <t>15 Yr  Bronze Medallion</t>
  </si>
  <si>
    <t>16 Yr  Bronze Medallion</t>
  </si>
  <si>
    <t>17 Yr  Bronze Medallion</t>
  </si>
  <si>
    <t>18 Yr  Bronze Medallion</t>
  </si>
  <si>
    <t>19 Yr  Bronze Medallion</t>
  </si>
  <si>
    <t>20 Yr  Bronze Medallion</t>
  </si>
  <si>
    <t>21 Yr  Bronze Medallion</t>
  </si>
  <si>
    <t>22 Yr  Bronze Medallion</t>
  </si>
  <si>
    <t>18 Mo Bronze Medallion</t>
  </si>
  <si>
    <t>Month: February 2014</t>
  </si>
  <si>
    <t>H&amp;I</t>
  </si>
  <si>
    <t>Ties That Bind</t>
  </si>
  <si>
    <t>NA Day</t>
  </si>
  <si>
    <t>25 Yr  Bronze Medallion</t>
  </si>
  <si>
    <t xml:space="preserve">26 Yr /  28 Yr </t>
  </si>
  <si>
    <t>Beginning Inventory Balance</t>
  </si>
  <si>
    <t>Ending Inventory Balance</t>
  </si>
  <si>
    <t>UMSO Order</t>
  </si>
  <si>
    <t>Monthly Sales</t>
  </si>
  <si>
    <t>UMSO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</si>
</sst>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omic Sans MS"/>
      <family val="4"/>
    </font>
    <font>
      <sz val="9"/>
      <color theme="1"/>
      <name val="Calibri"/>
      <family val="2"/>
      <scheme val="minor"/>
    </font>
    <font>
      <b/>
      <sz val="10"/>
      <name val="Comic Sans MS"/>
      <family val="4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 Baltic"/>
      <family val="2"/>
      <charset val="186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6"/>
      <name val="Comic Sans MS"/>
      <family val="4"/>
    </font>
    <font>
      <b/>
      <sz val="8"/>
      <name val="Comic Sans MS"/>
      <family val="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6">
    <xf numFmtId="0" fontId="0" fillId="0" borderId="0" xfId="0"/>
    <xf numFmtId="43" fontId="2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0" borderId="1" xfId="1" applyFont="1" applyBorder="1" applyAlignment="1">
      <alignment horizontal="left" vertical="center"/>
    </xf>
    <xf numFmtId="44" fontId="6" fillId="0" borderId="1" xfId="2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43" fontId="2" fillId="0" borderId="2" xfId="1" applyNumberFormat="1" applyFont="1" applyBorder="1" applyAlignment="1">
      <alignment horizontal="center" vertical="center"/>
    </xf>
    <xf numFmtId="43" fontId="2" fillId="0" borderId="1" xfId="1" applyNumberFormat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43" fontId="2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/>
    </xf>
    <xf numFmtId="0" fontId="10" fillId="0" borderId="3" xfId="1" applyFont="1" applyBorder="1" applyAlignment="1">
      <alignment horizontal="center" vertical="center" textRotation="90" wrapText="1"/>
    </xf>
    <xf numFmtId="0" fontId="10" fillId="0" borderId="10" xfId="1" applyFont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4" fontId="6" fillId="0" borderId="1" xfId="3" applyFont="1" applyBorder="1" applyAlignment="1">
      <alignment horizontal="center" vertical="center"/>
    </xf>
    <xf numFmtId="44" fontId="7" fillId="0" borderId="7" xfId="1" applyNumberFormat="1" applyFont="1" applyBorder="1" applyAlignment="1">
      <alignment horizontal="left" vertical="center"/>
    </xf>
    <xf numFmtId="44" fontId="7" fillId="0" borderId="9" xfId="1" applyNumberFormat="1" applyFont="1" applyBorder="1" applyAlignment="1">
      <alignment horizontal="left" vertical="center"/>
    </xf>
    <xf numFmtId="44" fontId="7" fillId="0" borderId="8" xfId="1" applyNumberFormat="1" applyFont="1" applyBorder="1" applyAlignment="1">
      <alignment horizontal="left" vertical="center"/>
    </xf>
    <xf numFmtId="44" fontId="6" fillId="0" borderId="2" xfId="3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3" fillId="0" borderId="15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16" xfId="0" applyFont="1" applyBorder="1"/>
    <xf numFmtId="0" fontId="9" fillId="0" borderId="16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4" fontId="6" fillId="0" borderId="14" xfId="1" applyNumberFormat="1" applyFont="1" applyBorder="1" applyAlignment="1">
      <alignment horizontal="center" vertical="center"/>
    </xf>
    <xf numFmtId="44" fontId="6" fillId="0" borderId="18" xfId="1" applyNumberFormat="1" applyFont="1" applyBorder="1" applyAlignment="1">
      <alignment horizontal="center" vertical="center"/>
    </xf>
    <xf numFmtId="44" fontId="6" fillId="0" borderId="16" xfId="3" applyFont="1" applyBorder="1" applyAlignment="1">
      <alignment horizontal="right" vertical="center"/>
    </xf>
    <xf numFmtId="44" fontId="6" fillId="0" borderId="11" xfId="3" applyFont="1" applyBorder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showGridLines="0" tabSelected="1" topLeftCell="A55" zoomScaleNormal="100" workbookViewId="0">
      <selection activeCell="J101" sqref="J101"/>
    </sheetView>
  </sheetViews>
  <sheetFormatPr defaultRowHeight="12" x14ac:dyDescent="0.2"/>
  <cols>
    <col min="1" max="1" width="38" style="2" bestFit="1" customWidth="1"/>
    <col min="2" max="12" width="4.42578125" style="20" customWidth="1"/>
    <col min="13" max="13" width="4.140625" style="20" bestFit="1" customWidth="1"/>
    <col min="14" max="14" width="6.85546875" style="2" bestFit="1" customWidth="1"/>
    <col min="15" max="15" width="10" style="2" bestFit="1" customWidth="1"/>
    <col min="16" max="16384" width="9.140625" style="2"/>
  </cols>
  <sheetData>
    <row r="1" spans="1:15" s="3" customFormat="1" ht="39" customHeight="1" x14ac:dyDescent="0.2">
      <c r="A1" s="11" t="s">
        <v>107</v>
      </c>
      <c r="B1" s="12" t="s">
        <v>82</v>
      </c>
      <c r="C1" s="15" t="s">
        <v>115</v>
      </c>
      <c r="D1" s="16" t="s">
        <v>108</v>
      </c>
      <c r="E1" s="12" t="s">
        <v>109</v>
      </c>
      <c r="F1" s="12" t="s">
        <v>110</v>
      </c>
      <c r="G1" s="12"/>
      <c r="H1" s="12"/>
      <c r="I1" s="12"/>
      <c r="J1" s="12"/>
      <c r="K1" s="12"/>
      <c r="L1" s="12"/>
      <c r="M1" s="13" t="s">
        <v>81</v>
      </c>
      <c r="N1" s="14" t="s">
        <v>0</v>
      </c>
      <c r="O1" s="14" t="s">
        <v>83</v>
      </c>
    </row>
    <row r="2" spans="1:15" ht="13.5" x14ac:dyDescent="0.2">
      <c r="A2" s="4" t="s">
        <v>1</v>
      </c>
      <c r="B2" s="17">
        <v>10</v>
      </c>
      <c r="C2" s="17"/>
      <c r="D2" s="17"/>
      <c r="E2" s="17">
        <v>-1</v>
      </c>
      <c r="F2" s="17">
        <v>-2</v>
      </c>
      <c r="G2" s="17"/>
      <c r="H2" s="17"/>
      <c r="I2" s="17"/>
      <c r="J2" s="17"/>
      <c r="K2" s="17"/>
      <c r="L2" s="17"/>
      <c r="M2" s="17">
        <f>SUM(B2:L2)</f>
        <v>7</v>
      </c>
      <c r="N2" s="1">
        <v>12.5</v>
      </c>
      <c r="O2" s="5">
        <f>SUM(N2*M2)</f>
        <v>87.5</v>
      </c>
    </row>
    <row r="3" spans="1:15" ht="13.5" x14ac:dyDescent="0.2">
      <c r="A3" s="4" t="s">
        <v>2</v>
      </c>
      <c r="B3" s="17">
        <v>17</v>
      </c>
      <c r="C3" s="17"/>
      <c r="D3" s="17"/>
      <c r="E3" s="17">
        <v>-1</v>
      </c>
      <c r="F3" s="17">
        <v>-1</v>
      </c>
      <c r="G3" s="17"/>
      <c r="H3" s="17"/>
      <c r="I3" s="17"/>
      <c r="J3" s="17"/>
      <c r="K3" s="17"/>
      <c r="L3" s="17"/>
      <c r="M3" s="17">
        <f t="shared" ref="M3:M66" si="0">SUM(B3:L3)</f>
        <v>15</v>
      </c>
      <c r="N3" s="1">
        <v>10</v>
      </c>
      <c r="O3" s="5">
        <f t="shared" ref="O3:O53" si="1">SUM(N3*M3)</f>
        <v>150</v>
      </c>
    </row>
    <row r="4" spans="1:15" ht="13.5" x14ac:dyDescent="0.2">
      <c r="A4" s="4" t="s">
        <v>3</v>
      </c>
      <c r="B4" s="17">
        <v>7</v>
      </c>
      <c r="C4" s="17"/>
      <c r="D4" s="17"/>
      <c r="E4" s="17">
        <v>-1</v>
      </c>
      <c r="F4" s="17">
        <v>-2</v>
      </c>
      <c r="G4" s="17"/>
      <c r="H4" s="17"/>
      <c r="I4" s="17"/>
      <c r="J4" s="17"/>
      <c r="K4" s="17"/>
      <c r="L4" s="17"/>
      <c r="M4" s="17">
        <f t="shared" si="0"/>
        <v>4</v>
      </c>
      <c r="N4" s="1">
        <v>10</v>
      </c>
      <c r="O4" s="5">
        <f t="shared" si="1"/>
        <v>40</v>
      </c>
    </row>
    <row r="5" spans="1:15" ht="13.5" x14ac:dyDescent="0.2">
      <c r="A5" s="4" t="s">
        <v>4</v>
      </c>
      <c r="B5" s="17"/>
      <c r="C5" s="17">
        <v>8</v>
      </c>
      <c r="D5" s="17"/>
      <c r="E5" s="17"/>
      <c r="F5" s="17">
        <v>-3</v>
      </c>
      <c r="G5" s="17"/>
      <c r="H5" s="17"/>
      <c r="I5" s="17"/>
      <c r="J5" s="17"/>
      <c r="K5" s="17"/>
      <c r="L5" s="17"/>
      <c r="M5" s="17">
        <f t="shared" si="0"/>
        <v>5</v>
      </c>
      <c r="N5" s="1">
        <v>9.5</v>
      </c>
      <c r="O5" s="5">
        <f t="shared" si="1"/>
        <v>47.5</v>
      </c>
    </row>
    <row r="6" spans="1:15" ht="13.5" x14ac:dyDescent="0.2">
      <c r="A6" s="4" t="s">
        <v>5</v>
      </c>
      <c r="B6" s="17">
        <v>6</v>
      </c>
      <c r="C6" s="17"/>
      <c r="D6" s="17"/>
      <c r="E6" s="17"/>
      <c r="F6" s="17">
        <v>-1</v>
      </c>
      <c r="G6" s="17"/>
      <c r="H6" s="17"/>
      <c r="I6" s="17"/>
      <c r="J6" s="17"/>
      <c r="K6" s="17"/>
      <c r="L6" s="17"/>
      <c r="M6" s="17">
        <f t="shared" si="0"/>
        <v>5</v>
      </c>
      <c r="N6" s="1">
        <v>11</v>
      </c>
      <c r="O6" s="5">
        <f t="shared" si="1"/>
        <v>55</v>
      </c>
    </row>
    <row r="7" spans="1:15" ht="13.5" x14ac:dyDescent="0.2">
      <c r="A7" s="4" t="s">
        <v>6</v>
      </c>
      <c r="B7" s="17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>
        <f t="shared" si="0"/>
        <v>4</v>
      </c>
      <c r="N7" s="1">
        <v>8</v>
      </c>
      <c r="O7" s="5">
        <f t="shared" si="1"/>
        <v>32</v>
      </c>
    </row>
    <row r="8" spans="1:15" ht="13.5" x14ac:dyDescent="0.2">
      <c r="A8" s="4" t="s">
        <v>7</v>
      </c>
      <c r="B8" s="17">
        <v>51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>
        <f t="shared" si="0"/>
        <v>51</v>
      </c>
      <c r="N8" s="1">
        <v>0.85</v>
      </c>
      <c r="O8" s="5">
        <f t="shared" si="1"/>
        <v>43.35</v>
      </c>
    </row>
    <row r="9" spans="1:15" ht="13.5" x14ac:dyDescent="0.2">
      <c r="A9" s="4" t="s">
        <v>8</v>
      </c>
      <c r="B9" s="17">
        <v>72</v>
      </c>
      <c r="C9" s="17">
        <v>100</v>
      </c>
      <c r="D9" s="17"/>
      <c r="E9" s="17">
        <v>-15</v>
      </c>
      <c r="F9" s="17">
        <v>-15</v>
      </c>
      <c r="G9" s="17"/>
      <c r="H9" s="17"/>
      <c r="I9" s="17"/>
      <c r="J9" s="17"/>
      <c r="K9" s="17"/>
      <c r="L9" s="17"/>
      <c r="M9" s="17">
        <f t="shared" si="0"/>
        <v>142</v>
      </c>
      <c r="N9" s="1">
        <v>0.6</v>
      </c>
      <c r="O9" s="5">
        <f t="shared" si="1"/>
        <v>85.2</v>
      </c>
    </row>
    <row r="10" spans="1:15" ht="13.5" x14ac:dyDescent="0.2">
      <c r="A10" s="4" t="s">
        <v>9</v>
      </c>
      <c r="B10" s="17">
        <v>142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>
        <f t="shared" si="0"/>
        <v>142</v>
      </c>
      <c r="N10" s="1">
        <v>0.6</v>
      </c>
      <c r="O10" s="5">
        <f t="shared" si="1"/>
        <v>85.2</v>
      </c>
    </row>
    <row r="11" spans="1:15" ht="13.5" x14ac:dyDescent="0.2">
      <c r="A11" s="4" t="s">
        <v>10</v>
      </c>
      <c r="B11" s="17">
        <v>195</v>
      </c>
      <c r="C11" s="17"/>
      <c r="D11" s="17"/>
      <c r="E11" s="17"/>
      <c r="F11" s="17">
        <v>-5</v>
      </c>
      <c r="G11" s="17"/>
      <c r="H11" s="17"/>
      <c r="I11" s="17"/>
      <c r="J11" s="17"/>
      <c r="K11" s="17"/>
      <c r="L11" s="17"/>
      <c r="M11" s="17">
        <f t="shared" si="0"/>
        <v>190</v>
      </c>
      <c r="N11" s="1">
        <v>0.6</v>
      </c>
      <c r="O11" s="5">
        <f t="shared" si="1"/>
        <v>114</v>
      </c>
    </row>
    <row r="12" spans="1:15" ht="13.5" x14ac:dyDescent="0.2">
      <c r="A12" s="4" t="s">
        <v>11</v>
      </c>
      <c r="B12" s="17">
        <v>172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>
        <f t="shared" si="0"/>
        <v>172</v>
      </c>
      <c r="N12" s="1">
        <v>0.6</v>
      </c>
      <c r="O12" s="5">
        <f t="shared" si="1"/>
        <v>103.2</v>
      </c>
    </row>
    <row r="13" spans="1:15" ht="13.5" x14ac:dyDescent="0.2">
      <c r="A13" s="4" t="s">
        <v>12</v>
      </c>
      <c r="B13" s="17">
        <v>206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>
        <f t="shared" si="0"/>
        <v>206</v>
      </c>
      <c r="N13" s="1">
        <v>0.6</v>
      </c>
      <c r="O13" s="5">
        <f t="shared" si="1"/>
        <v>123.6</v>
      </c>
    </row>
    <row r="14" spans="1:15" ht="13.5" x14ac:dyDescent="0.2">
      <c r="A14" s="4" t="s">
        <v>13</v>
      </c>
      <c r="B14" s="17">
        <v>189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>
        <f t="shared" si="0"/>
        <v>189</v>
      </c>
      <c r="N14" s="1">
        <v>0.6</v>
      </c>
      <c r="O14" s="5">
        <f t="shared" si="1"/>
        <v>113.39999999999999</v>
      </c>
    </row>
    <row r="15" spans="1:15" ht="13.5" x14ac:dyDescent="0.2">
      <c r="A15" s="4" t="s">
        <v>14</v>
      </c>
      <c r="B15" s="17">
        <v>93</v>
      </c>
      <c r="C15" s="17"/>
      <c r="D15" s="17"/>
      <c r="E15" s="17">
        <v>-4</v>
      </c>
      <c r="F15" s="17"/>
      <c r="G15" s="17"/>
      <c r="H15" s="17"/>
      <c r="I15" s="17"/>
      <c r="J15" s="17"/>
      <c r="K15" s="17"/>
      <c r="L15" s="17"/>
      <c r="M15" s="17">
        <f t="shared" si="0"/>
        <v>89</v>
      </c>
      <c r="N15" s="1">
        <v>0.6</v>
      </c>
      <c r="O15" s="5">
        <f t="shared" si="1"/>
        <v>53.4</v>
      </c>
    </row>
    <row r="16" spans="1:15" ht="13.5" x14ac:dyDescent="0.2">
      <c r="A16" s="4" t="s">
        <v>15</v>
      </c>
      <c r="B16" s="17">
        <v>91</v>
      </c>
      <c r="C16" s="17"/>
      <c r="D16" s="17"/>
      <c r="E16" s="17">
        <v>-4</v>
      </c>
      <c r="F16" s="17"/>
      <c r="G16" s="17"/>
      <c r="H16" s="17"/>
      <c r="I16" s="17"/>
      <c r="J16" s="17"/>
      <c r="K16" s="17"/>
      <c r="L16" s="17"/>
      <c r="M16" s="17">
        <f t="shared" si="0"/>
        <v>87</v>
      </c>
      <c r="N16" s="1">
        <v>0.6</v>
      </c>
      <c r="O16" s="5">
        <f t="shared" si="1"/>
        <v>52.199999999999996</v>
      </c>
    </row>
    <row r="17" spans="1:15" ht="13.5" x14ac:dyDescent="0.2">
      <c r="A17" s="4" t="s">
        <v>16</v>
      </c>
      <c r="B17" s="17">
        <v>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>
        <f t="shared" si="0"/>
        <v>20</v>
      </c>
      <c r="N17" s="1">
        <v>0.6</v>
      </c>
      <c r="O17" s="5">
        <f t="shared" si="1"/>
        <v>12</v>
      </c>
    </row>
    <row r="18" spans="1:15" ht="13.5" x14ac:dyDescent="0.2">
      <c r="A18" s="4" t="s">
        <v>17</v>
      </c>
      <c r="B18" s="17">
        <v>19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>
        <f t="shared" si="0"/>
        <v>19</v>
      </c>
      <c r="N18" s="1">
        <v>0.3</v>
      </c>
      <c r="O18" s="5">
        <f t="shared" si="1"/>
        <v>5.7</v>
      </c>
    </row>
    <row r="19" spans="1:15" ht="13.5" x14ac:dyDescent="0.2">
      <c r="A19" s="4" t="s">
        <v>18</v>
      </c>
      <c r="B19" s="17">
        <v>23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>
        <f t="shared" si="0"/>
        <v>23</v>
      </c>
      <c r="N19" s="1">
        <v>0.35</v>
      </c>
      <c r="O19" s="5">
        <f t="shared" si="1"/>
        <v>8.0499999999999989</v>
      </c>
    </row>
    <row r="20" spans="1:15" ht="13.5" x14ac:dyDescent="0.2">
      <c r="A20" s="4" t="s">
        <v>19</v>
      </c>
      <c r="B20" s="17">
        <v>16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>
        <f t="shared" si="0"/>
        <v>16</v>
      </c>
      <c r="N20" s="1">
        <v>0.3</v>
      </c>
      <c r="O20" s="5">
        <f t="shared" si="1"/>
        <v>4.8</v>
      </c>
    </row>
    <row r="21" spans="1:15" ht="13.5" x14ac:dyDescent="0.2">
      <c r="A21" s="4" t="s">
        <v>20</v>
      </c>
      <c r="B21" s="17">
        <v>77</v>
      </c>
      <c r="C21" s="17"/>
      <c r="D21" s="17">
        <v>-20</v>
      </c>
      <c r="E21" s="17"/>
      <c r="F21" s="17"/>
      <c r="G21" s="17"/>
      <c r="H21" s="17"/>
      <c r="I21" s="17"/>
      <c r="J21" s="17"/>
      <c r="K21" s="17"/>
      <c r="L21" s="17"/>
      <c r="M21" s="17">
        <f t="shared" si="0"/>
        <v>57</v>
      </c>
      <c r="N21" s="1">
        <v>0.3</v>
      </c>
      <c r="O21" s="5">
        <f t="shared" si="1"/>
        <v>17.099999999999998</v>
      </c>
    </row>
    <row r="22" spans="1:15" ht="13.5" x14ac:dyDescent="0.2">
      <c r="A22" s="4" t="s">
        <v>21</v>
      </c>
      <c r="B22" s="17">
        <v>97</v>
      </c>
      <c r="C22" s="17"/>
      <c r="D22" s="17">
        <v>-20</v>
      </c>
      <c r="E22" s="17"/>
      <c r="F22" s="17"/>
      <c r="G22" s="17"/>
      <c r="H22" s="17"/>
      <c r="I22" s="17"/>
      <c r="J22" s="17"/>
      <c r="K22" s="17"/>
      <c r="L22" s="17"/>
      <c r="M22" s="17">
        <f t="shared" si="0"/>
        <v>77</v>
      </c>
      <c r="N22" s="1">
        <v>0.3</v>
      </c>
      <c r="O22" s="5">
        <f t="shared" si="1"/>
        <v>23.099999999999998</v>
      </c>
    </row>
    <row r="23" spans="1:15" ht="13.5" x14ac:dyDescent="0.2">
      <c r="A23" s="4" t="s">
        <v>22</v>
      </c>
      <c r="B23" s="17">
        <v>91</v>
      </c>
      <c r="C23" s="17"/>
      <c r="D23" s="17">
        <v>-20</v>
      </c>
      <c r="E23" s="17"/>
      <c r="F23" s="17"/>
      <c r="G23" s="17"/>
      <c r="H23" s="17"/>
      <c r="I23" s="17"/>
      <c r="J23" s="17"/>
      <c r="K23" s="17"/>
      <c r="L23" s="17"/>
      <c r="M23" s="17">
        <f t="shared" si="0"/>
        <v>71</v>
      </c>
      <c r="N23" s="1">
        <v>0.3</v>
      </c>
      <c r="O23" s="5">
        <f t="shared" si="1"/>
        <v>21.3</v>
      </c>
    </row>
    <row r="24" spans="1:15" ht="13.5" x14ac:dyDescent="0.2">
      <c r="A24" s="4" t="s">
        <v>23</v>
      </c>
      <c r="B24" s="17">
        <v>73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>
        <f t="shared" si="0"/>
        <v>73</v>
      </c>
      <c r="N24" s="1">
        <v>0.3</v>
      </c>
      <c r="O24" s="5">
        <f t="shared" si="1"/>
        <v>21.9</v>
      </c>
    </row>
    <row r="25" spans="1:15" ht="13.5" x14ac:dyDescent="0.2">
      <c r="A25" s="4" t="s">
        <v>24</v>
      </c>
      <c r="B25" s="17">
        <v>2</v>
      </c>
      <c r="C25" s="17">
        <v>20</v>
      </c>
      <c r="D25" s="17"/>
      <c r="E25" s="17"/>
      <c r="F25" s="17"/>
      <c r="G25" s="17"/>
      <c r="H25" s="17"/>
      <c r="I25" s="17"/>
      <c r="J25" s="17"/>
      <c r="K25" s="17"/>
      <c r="L25" s="17"/>
      <c r="M25" s="17">
        <f t="shared" si="0"/>
        <v>22</v>
      </c>
      <c r="N25" s="1">
        <v>0.3</v>
      </c>
      <c r="O25" s="5">
        <f t="shared" si="1"/>
        <v>6.6</v>
      </c>
    </row>
    <row r="26" spans="1:15" ht="13.5" x14ac:dyDescent="0.2">
      <c r="A26" s="4" t="s">
        <v>25</v>
      </c>
      <c r="B26" s="17">
        <v>98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>
        <f t="shared" si="0"/>
        <v>98</v>
      </c>
      <c r="N26" s="1">
        <v>0.3</v>
      </c>
      <c r="O26" s="5">
        <f t="shared" si="1"/>
        <v>29.4</v>
      </c>
    </row>
    <row r="27" spans="1:15" ht="13.5" x14ac:dyDescent="0.2">
      <c r="A27" s="4" t="s">
        <v>26</v>
      </c>
      <c r="B27" s="17">
        <v>46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>
        <f t="shared" si="0"/>
        <v>46</v>
      </c>
      <c r="N27" s="1">
        <v>0.35</v>
      </c>
      <c r="O27" s="5">
        <f t="shared" si="1"/>
        <v>16.099999999999998</v>
      </c>
    </row>
    <row r="28" spans="1:15" ht="13.5" x14ac:dyDescent="0.2">
      <c r="A28" s="4" t="s">
        <v>27</v>
      </c>
      <c r="B28" s="17">
        <v>56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>
        <f t="shared" si="0"/>
        <v>56</v>
      </c>
      <c r="N28" s="1">
        <v>0.3</v>
      </c>
      <c r="O28" s="5">
        <f t="shared" si="1"/>
        <v>16.8</v>
      </c>
    </row>
    <row r="29" spans="1:15" ht="13.5" x14ac:dyDescent="0.2">
      <c r="A29" s="4" t="s">
        <v>28</v>
      </c>
      <c r="B29" s="17">
        <v>17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>
        <f t="shared" si="0"/>
        <v>17</v>
      </c>
      <c r="N29" s="1">
        <v>0.3</v>
      </c>
      <c r="O29" s="5">
        <f t="shared" si="1"/>
        <v>5.0999999999999996</v>
      </c>
    </row>
    <row r="30" spans="1:15" ht="13.5" x14ac:dyDescent="0.2">
      <c r="A30" s="4" t="s">
        <v>29</v>
      </c>
      <c r="B30" s="17">
        <v>56</v>
      </c>
      <c r="C30" s="17"/>
      <c r="D30" s="17">
        <v>-20</v>
      </c>
      <c r="E30" s="17"/>
      <c r="F30" s="17"/>
      <c r="G30" s="17"/>
      <c r="H30" s="17"/>
      <c r="I30" s="17"/>
      <c r="J30" s="17"/>
      <c r="K30" s="17"/>
      <c r="L30" s="17"/>
      <c r="M30" s="17">
        <f t="shared" si="0"/>
        <v>36</v>
      </c>
      <c r="N30" s="1">
        <v>0.3</v>
      </c>
      <c r="O30" s="5">
        <f t="shared" si="1"/>
        <v>10.799999999999999</v>
      </c>
    </row>
    <row r="31" spans="1:15" ht="13.5" x14ac:dyDescent="0.2">
      <c r="A31" s="4" t="s">
        <v>30</v>
      </c>
      <c r="B31" s="17">
        <v>58</v>
      </c>
      <c r="C31" s="17"/>
      <c r="D31" s="17">
        <v>-20</v>
      </c>
      <c r="E31" s="17"/>
      <c r="F31" s="17"/>
      <c r="G31" s="17"/>
      <c r="H31" s="17"/>
      <c r="I31" s="17"/>
      <c r="J31" s="17"/>
      <c r="K31" s="17"/>
      <c r="L31" s="17"/>
      <c r="M31" s="17">
        <f t="shared" si="0"/>
        <v>38</v>
      </c>
      <c r="N31" s="1">
        <v>0.35</v>
      </c>
      <c r="O31" s="5">
        <f t="shared" si="1"/>
        <v>13.299999999999999</v>
      </c>
    </row>
    <row r="32" spans="1:15" ht="13.5" x14ac:dyDescent="0.2">
      <c r="A32" s="4" t="s">
        <v>31</v>
      </c>
      <c r="B32" s="17">
        <v>54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>
        <f t="shared" si="0"/>
        <v>54</v>
      </c>
      <c r="N32" s="1">
        <v>0.3</v>
      </c>
      <c r="O32" s="5">
        <f t="shared" si="1"/>
        <v>16.2</v>
      </c>
    </row>
    <row r="33" spans="1:15" ht="13.5" x14ac:dyDescent="0.2">
      <c r="A33" s="4" t="s">
        <v>32</v>
      </c>
      <c r="B33" s="17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>
        <f t="shared" si="0"/>
        <v>32</v>
      </c>
      <c r="N33" s="1">
        <v>0.3</v>
      </c>
      <c r="O33" s="5">
        <f t="shared" si="1"/>
        <v>9.6</v>
      </c>
    </row>
    <row r="34" spans="1:15" ht="13.5" x14ac:dyDescent="0.2">
      <c r="A34" s="4" t="s">
        <v>77</v>
      </c>
      <c r="B34" s="17">
        <v>12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>
        <f t="shared" si="0"/>
        <v>12</v>
      </c>
      <c r="N34" s="1">
        <v>0.35</v>
      </c>
      <c r="O34" s="5">
        <f t="shared" si="1"/>
        <v>4.1999999999999993</v>
      </c>
    </row>
    <row r="35" spans="1:15" ht="13.5" x14ac:dyDescent="0.2">
      <c r="A35" s="4" t="s">
        <v>33</v>
      </c>
      <c r="B35" s="17">
        <v>71</v>
      </c>
      <c r="C35" s="17"/>
      <c r="D35" s="17">
        <v>-20</v>
      </c>
      <c r="E35" s="17"/>
      <c r="F35" s="17"/>
      <c r="G35" s="17"/>
      <c r="H35" s="17"/>
      <c r="I35" s="17"/>
      <c r="J35" s="17"/>
      <c r="K35" s="17"/>
      <c r="L35" s="17"/>
      <c r="M35" s="17">
        <f t="shared" si="0"/>
        <v>51</v>
      </c>
      <c r="N35" s="1">
        <v>0.3</v>
      </c>
      <c r="O35" s="5">
        <f t="shared" si="1"/>
        <v>15.299999999999999</v>
      </c>
    </row>
    <row r="36" spans="1:15" ht="13.5" x14ac:dyDescent="0.2">
      <c r="A36" s="4" t="s">
        <v>34</v>
      </c>
      <c r="B36" s="17">
        <v>53</v>
      </c>
      <c r="C36" s="17"/>
      <c r="D36" s="17">
        <v>-20</v>
      </c>
      <c r="E36" s="17"/>
      <c r="F36" s="17"/>
      <c r="G36" s="17"/>
      <c r="H36" s="17"/>
      <c r="I36" s="17"/>
      <c r="J36" s="17"/>
      <c r="K36" s="17"/>
      <c r="L36" s="17"/>
      <c r="M36" s="17">
        <f t="shared" si="0"/>
        <v>33</v>
      </c>
      <c r="N36" s="1">
        <v>0.3</v>
      </c>
      <c r="O36" s="5">
        <f t="shared" si="1"/>
        <v>9.9</v>
      </c>
    </row>
    <row r="37" spans="1:15" ht="13.5" x14ac:dyDescent="0.2">
      <c r="A37" s="4" t="s">
        <v>65</v>
      </c>
      <c r="B37" s="17">
        <v>6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>
        <f t="shared" si="0"/>
        <v>6</v>
      </c>
      <c r="N37" s="1">
        <v>0.6</v>
      </c>
      <c r="O37" s="5">
        <f t="shared" si="1"/>
        <v>3.5999999999999996</v>
      </c>
    </row>
    <row r="38" spans="1:15" ht="13.5" x14ac:dyDescent="0.2">
      <c r="A38" s="4" t="s">
        <v>66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>
        <f t="shared" si="0"/>
        <v>0</v>
      </c>
      <c r="N38" s="1">
        <v>0.3</v>
      </c>
      <c r="O38" s="5">
        <f t="shared" si="1"/>
        <v>0</v>
      </c>
    </row>
    <row r="39" spans="1:15" ht="13.5" x14ac:dyDescent="0.2">
      <c r="A39" s="4" t="s">
        <v>67</v>
      </c>
      <c r="B39" s="17">
        <v>10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>
        <f t="shared" si="0"/>
        <v>10</v>
      </c>
      <c r="N39" s="1">
        <v>0.35</v>
      </c>
      <c r="O39" s="5">
        <f t="shared" si="1"/>
        <v>3.5</v>
      </c>
    </row>
    <row r="40" spans="1:15" ht="13.5" x14ac:dyDescent="0.2">
      <c r="A40" s="4" t="s">
        <v>68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>
        <f t="shared" si="0"/>
        <v>0</v>
      </c>
      <c r="N40" s="1">
        <v>0.5</v>
      </c>
      <c r="O40" s="5">
        <f t="shared" si="1"/>
        <v>0</v>
      </c>
    </row>
    <row r="41" spans="1:15" ht="13.5" x14ac:dyDescent="0.2">
      <c r="A41" s="4" t="s">
        <v>51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>
        <f t="shared" si="0"/>
        <v>0</v>
      </c>
      <c r="N41" s="8">
        <v>0.35</v>
      </c>
      <c r="O41" s="5">
        <f t="shared" si="1"/>
        <v>0</v>
      </c>
    </row>
    <row r="42" spans="1:15" ht="13.5" x14ac:dyDescent="0.2">
      <c r="A42" s="4" t="s">
        <v>38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>
        <f t="shared" si="0"/>
        <v>0</v>
      </c>
      <c r="N42" s="1">
        <v>1.05</v>
      </c>
      <c r="O42" s="5">
        <f t="shared" si="1"/>
        <v>0</v>
      </c>
    </row>
    <row r="43" spans="1:15" ht="13.5" x14ac:dyDescent="0.2">
      <c r="A43" s="4" t="s">
        <v>52</v>
      </c>
      <c r="B43" s="17">
        <v>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>
        <f t="shared" si="0"/>
        <v>7</v>
      </c>
      <c r="N43" s="1">
        <v>3.5</v>
      </c>
      <c r="O43" s="5">
        <f t="shared" si="1"/>
        <v>24.5</v>
      </c>
    </row>
    <row r="44" spans="1:15" ht="13.5" x14ac:dyDescent="0.2">
      <c r="A44" s="4" t="s">
        <v>39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>
        <f t="shared" si="0"/>
        <v>0</v>
      </c>
      <c r="N44" s="1">
        <v>3.5</v>
      </c>
      <c r="O44" s="5">
        <f t="shared" si="1"/>
        <v>0</v>
      </c>
    </row>
    <row r="45" spans="1:15" ht="13.5" x14ac:dyDescent="0.2">
      <c r="A45" s="4" t="s">
        <v>35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>
        <f t="shared" si="0"/>
        <v>0</v>
      </c>
      <c r="N45" s="1">
        <v>0.4</v>
      </c>
      <c r="O45" s="5">
        <f t="shared" si="1"/>
        <v>0</v>
      </c>
    </row>
    <row r="46" spans="1:15" ht="13.5" x14ac:dyDescent="0.2">
      <c r="A46" s="4" t="s">
        <v>47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>
        <f t="shared" si="0"/>
        <v>0</v>
      </c>
      <c r="N46" s="1">
        <v>2.25</v>
      </c>
      <c r="O46" s="5">
        <f t="shared" si="1"/>
        <v>0</v>
      </c>
    </row>
    <row r="47" spans="1:15" ht="13.5" x14ac:dyDescent="0.2">
      <c r="A47" s="4" t="s">
        <v>76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>
        <f t="shared" si="0"/>
        <v>0</v>
      </c>
      <c r="N47" s="1">
        <v>0.45</v>
      </c>
      <c r="O47" s="5">
        <f t="shared" si="1"/>
        <v>0</v>
      </c>
    </row>
    <row r="48" spans="1:15" ht="13.5" x14ac:dyDescent="0.2">
      <c r="A48" s="4" t="s">
        <v>53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>
        <f t="shared" si="0"/>
        <v>0</v>
      </c>
      <c r="N48" s="1">
        <v>1</v>
      </c>
      <c r="O48" s="5">
        <f t="shared" si="1"/>
        <v>0</v>
      </c>
    </row>
    <row r="49" spans="1:15" ht="13.5" x14ac:dyDescent="0.2">
      <c r="A49" s="4" t="s">
        <v>43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>
        <f t="shared" si="0"/>
        <v>0</v>
      </c>
      <c r="N49" s="1">
        <v>10.75</v>
      </c>
      <c r="O49" s="5">
        <f t="shared" si="1"/>
        <v>0</v>
      </c>
    </row>
    <row r="50" spans="1:15" ht="13.5" x14ac:dyDescent="0.2">
      <c r="A50" s="4" t="s">
        <v>48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>
        <f t="shared" si="0"/>
        <v>0</v>
      </c>
      <c r="N50" s="1">
        <v>5</v>
      </c>
      <c r="O50" s="5">
        <f t="shared" si="1"/>
        <v>0</v>
      </c>
    </row>
    <row r="51" spans="1:15" ht="13.5" x14ac:dyDescent="0.2">
      <c r="A51" s="4" t="s">
        <v>37</v>
      </c>
      <c r="B51" s="17">
        <v>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>
        <f t="shared" si="0"/>
        <v>3</v>
      </c>
      <c r="N51" s="1">
        <v>1</v>
      </c>
      <c r="O51" s="5">
        <f t="shared" si="1"/>
        <v>3</v>
      </c>
    </row>
    <row r="52" spans="1:15" ht="13.5" x14ac:dyDescent="0.2">
      <c r="A52" s="4" t="s">
        <v>40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>
        <f t="shared" si="0"/>
        <v>0</v>
      </c>
      <c r="N52" s="1">
        <v>2.25</v>
      </c>
      <c r="O52" s="5">
        <f t="shared" si="1"/>
        <v>0</v>
      </c>
    </row>
    <row r="53" spans="1:15" ht="13.5" x14ac:dyDescent="0.2">
      <c r="A53" s="4" t="s">
        <v>36</v>
      </c>
      <c r="B53" s="17">
        <v>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>
        <f t="shared" si="0"/>
        <v>2</v>
      </c>
      <c r="N53" s="1">
        <v>0.85</v>
      </c>
      <c r="O53" s="5">
        <f t="shared" si="1"/>
        <v>1.7</v>
      </c>
    </row>
    <row r="54" spans="1:15" s="3" customFormat="1" ht="39" customHeight="1" x14ac:dyDescent="0.2">
      <c r="A54" s="11" t="str">
        <f>A1</f>
        <v>Month: February 2014</v>
      </c>
      <c r="B54" s="12" t="s">
        <v>82</v>
      </c>
      <c r="C54" s="15" t="str">
        <f>C1</f>
        <v>UMSO Order</v>
      </c>
      <c r="D54" s="16" t="str">
        <f t="shared" ref="D54:F54" si="2">D1</f>
        <v>H&amp;I</v>
      </c>
      <c r="E54" s="12" t="str">
        <f t="shared" si="2"/>
        <v>Ties That Bind</v>
      </c>
      <c r="F54" s="12" t="str">
        <f t="shared" si="2"/>
        <v>NA Day</v>
      </c>
      <c r="G54" s="12"/>
      <c r="H54" s="12"/>
      <c r="I54" s="12"/>
      <c r="J54" s="12"/>
      <c r="K54" s="12"/>
      <c r="L54" s="12"/>
      <c r="M54" s="13" t="s">
        <v>81</v>
      </c>
      <c r="N54" s="14" t="s">
        <v>0</v>
      </c>
      <c r="O54" s="14" t="s">
        <v>83</v>
      </c>
    </row>
    <row r="55" spans="1:15" ht="13.5" x14ac:dyDescent="0.2">
      <c r="A55" s="4" t="s">
        <v>41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>
        <f t="shared" si="0"/>
        <v>0</v>
      </c>
      <c r="N55" s="1">
        <v>8</v>
      </c>
      <c r="O55" s="21">
        <f>SUM(N55*M55)</f>
        <v>0</v>
      </c>
    </row>
    <row r="56" spans="1:15" ht="13.5" x14ac:dyDescent="0.2">
      <c r="A56" s="4" t="s">
        <v>42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>
        <f t="shared" si="0"/>
        <v>0</v>
      </c>
      <c r="N56" s="1">
        <v>10</v>
      </c>
      <c r="O56" s="21">
        <f t="shared" ref="O56:O78" si="3">SUM(N56*M56)</f>
        <v>0</v>
      </c>
    </row>
    <row r="57" spans="1:15" ht="13.5" x14ac:dyDescent="0.2">
      <c r="A57" s="4" t="s">
        <v>44</v>
      </c>
      <c r="B57" s="17">
        <v>5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>
        <f t="shared" si="0"/>
        <v>5</v>
      </c>
      <c r="N57" s="1">
        <v>3</v>
      </c>
      <c r="O57" s="21">
        <f t="shared" si="3"/>
        <v>15</v>
      </c>
    </row>
    <row r="58" spans="1:15" ht="13.5" x14ac:dyDescent="0.2">
      <c r="A58" s="4" t="s">
        <v>45</v>
      </c>
      <c r="B58" s="17">
        <v>7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>
        <f t="shared" si="0"/>
        <v>7</v>
      </c>
      <c r="N58" s="1">
        <v>2.5</v>
      </c>
      <c r="O58" s="21">
        <f t="shared" si="3"/>
        <v>17.5</v>
      </c>
    </row>
    <row r="59" spans="1:15" ht="13.5" x14ac:dyDescent="0.2">
      <c r="A59" s="4" t="s">
        <v>46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>
        <f t="shared" si="0"/>
        <v>0</v>
      </c>
      <c r="N59" s="1">
        <v>3</v>
      </c>
      <c r="O59" s="21">
        <f t="shared" si="3"/>
        <v>0</v>
      </c>
    </row>
    <row r="60" spans="1:15" ht="13.5" x14ac:dyDescent="0.2">
      <c r="A60" s="4" t="s">
        <v>69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>
        <f t="shared" si="0"/>
        <v>0</v>
      </c>
      <c r="N60" s="1">
        <v>15</v>
      </c>
      <c r="O60" s="21">
        <f t="shared" si="3"/>
        <v>0</v>
      </c>
    </row>
    <row r="61" spans="1:15" ht="13.5" x14ac:dyDescent="0.2">
      <c r="A61" s="4" t="s">
        <v>70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>
        <f t="shared" si="0"/>
        <v>0</v>
      </c>
      <c r="N61" s="1">
        <v>14</v>
      </c>
      <c r="O61" s="21">
        <f t="shared" si="3"/>
        <v>0</v>
      </c>
    </row>
    <row r="62" spans="1:15" ht="13.5" x14ac:dyDescent="0.2">
      <c r="A62" s="4" t="s">
        <v>55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>
        <f t="shared" si="0"/>
        <v>0</v>
      </c>
      <c r="N62" s="1">
        <v>30</v>
      </c>
      <c r="O62" s="21">
        <f t="shared" si="3"/>
        <v>0</v>
      </c>
    </row>
    <row r="63" spans="1:15" ht="13.5" x14ac:dyDescent="0.2">
      <c r="A63" s="4" t="s">
        <v>61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>
        <f t="shared" si="0"/>
        <v>0</v>
      </c>
      <c r="N63" s="1">
        <v>25</v>
      </c>
      <c r="O63" s="21">
        <f t="shared" si="3"/>
        <v>0</v>
      </c>
    </row>
    <row r="64" spans="1:15" ht="13.5" x14ac:dyDescent="0.2">
      <c r="A64" s="4" t="s">
        <v>56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>
        <f t="shared" si="0"/>
        <v>0</v>
      </c>
      <c r="N64" s="1">
        <v>2</v>
      </c>
      <c r="O64" s="21">
        <f t="shared" si="3"/>
        <v>0</v>
      </c>
    </row>
    <row r="65" spans="1:15" ht="13.5" x14ac:dyDescent="0.2">
      <c r="A65" s="4" t="s">
        <v>60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>
        <f t="shared" si="0"/>
        <v>0</v>
      </c>
      <c r="N65" s="1">
        <v>30</v>
      </c>
      <c r="O65" s="21">
        <f t="shared" si="3"/>
        <v>0</v>
      </c>
    </row>
    <row r="66" spans="1:15" ht="13.5" x14ac:dyDescent="0.2">
      <c r="A66" s="4" t="s">
        <v>71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>
        <f t="shared" si="0"/>
        <v>0</v>
      </c>
      <c r="N66" s="1">
        <v>20</v>
      </c>
      <c r="O66" s="21">
        <f t="shared" si="3"/>
        <v>0</v>
      </c>
    </row>
    <row r="67" spans="1:15" ht="13.5" x14ac:dyDescent="0.2">
      <c r="A67" s="4" t="s">
        <v>59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>
        <f t="shared" ref="M67:M78" si="4">SUM(B67:L67)</f>
        <v>0</v>
      </c>
      <c r="N67" s="1">
        <v>25</v>
      </c>
      <c r="O67" s="21">
        <f t="shared" si="3"/>
        <v>0</v>
      </c>
    </row>
    <row r="68" spans="1:15" ht="13.5" x14ac:dyDescent="0.2">
      <c r="A68" s="4" t="s">
        <v>72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>
        <f t="shared" si="4"/>
        <v>0</v>
      </c>
      <c r="N68" s="1">
        <v>25</v>
      </c>
      <c r="O68" s="21">
        <f t="shared" si="3"/>
        <v>0</v>
      </c>
    </row>
    <row r="69" spans="1:15" ht="13.5" x14ac:dyDescent="0.2">
      <c r="A69" s="4" t="s">
        <v>75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>
        <f t="shared" si="4"/>
        <v>0</v>
      </c>
      <c r="N69" s="1">
        <v>20</v>
      </c>
      <c r="O69" s="21">
        <f t="shared" si="3"/>
        <v>0</v>
      </c>
    </row>
    <row r="70" spans="1:15" ht="13.5" x14ac:dyDescent="0.2">
      <c r="A70" s="4" t="s">
        <v>54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>
        <f t="shared" si="4"/>
        <v>0</v>
      </c>
      <c r="N70" s="1">
        <v>7</v>
      </c>
      <c r="O70" s="21">
        <f t="shared" si="3"/>
        <v>0</v>
      </c>
    </row>
    <row r="71" spans="1:15" ht="13.5" x14ac:dyDescent="0.2">
      <c r="A71" s="4" t="s">
        <v>58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>
        <f t="shared" si="4"/>
        <v>0</v>
      </c>
      <c r="N71" s="1">
        <v>12</v>
      </c>
      <c r="O71" s="21">
        <f t="shared" si="3"/>
        <v>0</v>
      </c>
    </row>
    <row r="72" spans="1:15" ht="13.5" x14ac:dyDescent="0.2">
      <c r="A72" s="4" t="s">
        <v>73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>
        <f t="shared" si="4"/>
        <v>0</v>
      </c>
      <c r="N72" s="1">
        <v>10</v>
      </c>
      <c r="O72" s="21">
        <f t="shared" si="3"/>
        <v>0</v>
      </c>
    </row>
    <row r="73" spans="1:15" ht="13.5" x14ac:dyDescent="0.2">
      <c r="A73" s="4" t="s">
        <v>74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>
        <f t="shared" si="4"/>
        <v>0</v>
      </c>
      <c r="N73" s="1">
        <v>20</v>
      </c>
      <c r="O73" s="21">
        <f t="shared" si="3"/>
        <v>0</v>
      </c>
    </row>
    <row r="74" spans="1:15" ht="13.5" x14ac:dyDescent="0.2">
      <c r="A74" s="4" t="s">
        <v>64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>
        <f t="shared" si="4"/>
        <v>0</v>
      </c>
      <c r="N74" s="1">
        <v>2</v>
      </c>
      <c r="O74" s="21">
        <f t="shared" si="3"/>
        <v>0</v>
      </c>
    </row>
    <row r="75" spans="1:15" ht="13.5" x14ac:dyDescent="0.2">
      <c r="A75" s="4" t="s">
        <v>57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>
        <f t="shared" si="4"/>
        <v>0</v>
      </c>
      <c r="N75" s="1">
        <v>2</v>
      </c>
      <c r="O75" s="21">
        <f t="shared" si="3"/>
        <v>0</v>
      </c>
    </row>
    <row r="76" spans="1:15" ht="13.5" x14ac:dyDescent="0.2">
      <c r="A76" s="4" t="s">
        <v>62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>
        <f t="shared" si="4"/>
        <v>0</v>
      </c>
      <c r="N76" s="1">
        <v>7</v>
      </c>
      <c r="O76" s="21">
        <f t="shared" si="3"/>
        <v>0</v>
      </c>
    </row>
    <row r="77" spans="1:15" ht="13.5" x14ac:dyDescent="0.2">
      <c r="A77" s="9" t="s">
        <v>63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>
        <f t="shared" si="4"/>
        <v>0</v>
      </c>
      <c r="N77" s="10">
        <v>5</v>
      </c>
      <c r="O77" s="21">
        <f t="shared" si="3"/>
        <v>0</v>
      </c>
    </row>
    <row r="78" spans="1:15" ht="14.25" thickBot="1" x14ac:dyDescent="0.25">
      <c r="A78" s="6" t="s">
        <v>78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7">
        <f t="shared" si="4"/>
        <v>0</v>
      </c>
      <c r="N78" s="7">
        <v>2</v>
      </c>
      <c r="O78" s="21">
        <f t="shared" si="3"/>
        <v>0</v>
      </c>
    </row>
    <row r="79" spans="1:15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3.5" x14ac:dyDescent="0.2">
      <c r="A80" s="4" t="s">
        <v>84</v>
      </c>
      <c r="B80" s="17">
        <v>2</v>
      </c>
      <c r="C80" s="17"/>
      <c r="D80" s="17">
        <v>-1</v>
      </c>
      <c r="E80" s="17"/>
      <c r="F80" s="17"/>
      <c r="G80" s="17"/>
      <c r="H80" s="17"/>
      <c r="I80" s="17"/>
      <c r="J80" s="17"/>
      <c r="K80" s="17"/>
      <c r="L80" s="17"/>
      <c r="M80" s="17">
        <f>SUM(B80:L80)</f>
        <v>1</v>
      </c>
      <c r="N80" s="1">
        <v>3.5</v>
      </c>
      <c r="O80" s="21">
        <f>SUM(N80*M80)</f>
        <v>3.5</v>
      </c>
    </row>
    <row r="81" spans="1:15" ht="13.5" x14ac:dyDescent="0.2">
      <c r="A81" s="4" t="s">
        <v>106</v>
      </c>
      <c r="B81" s="17">
        <v>4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>
        <f t="shared" ref="M81:M106" si="5">SUM(B81:L81)</f>
        <v>4</v>
      </c>
      <c r="N81" s="1">
        <v>3.5</v>
      </c>
      <c r="O81" s="21">
        <f t="shared" ref="O81:O106" si="6">SUM(N81*M81)</f>
        <v>14</v>
      </c>
    </row>
    <row r="82" spans="1:15" ht="13.5" x14ac:dyDescent="0.2">
      <c r="A82" s="4" t="s">
        <v>85</v>
      </c>
      <c r="B82" s="17">
        <v>3</v>
      </c>
      <c r="C82" s="17"/>
      <c r="D82" s="17">
        <v>-1</v>
      </c>
      <c r="E82" s="17"/>
      <c r="F82" s="17"/>
      <c r="G82" s="17"/>
      <c r="H82" s="17"/>
      <c r="I82" s="17"/>
      <c r="J82" s="17"/>
      <c r="K82" s="17"/>
      <c r="L82" s="17"/>
      <c r="M82" s="17">
        <f t="shared" si="5"/>
        <v>2</v>
      </c>
      <c r="N82" s="1">
        <v>3.5</v>
      </c>
      <c r="O82" s="21">
        <f t="shared" si="6"/>
        <v>7</v>
      </c>
    </row>
    <row r="83" spans="1:15" ht="13.5" x14ac:dyDescent="0.2">
      <c r="A83" s="4" t="s">
        <v>86</v>
      </c>
      <c r="B83" s="17">
        <v>5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>
        <f t="shared" si="5"/>
        <v>5</v>
      </c>
      <c r="N83" s="1">
        <v>3.5</v>
      </c>
      <c r="O83" s="21">
        <f t="shared" si="6"/>
        <v>17.5</v>
      </c>
    </row>
    <row r="84" spans="1:15" ht="13.5" x14ac:dyDescent="0.2">
      <c r="A84" s="4" t="s">
        <v>87</v>
      </c>
      <c r="B84" s="17">
        <v>6</v>
      </c>
      <c r="C84" s="17"/>
      <c r="D84" s="17"/>
      <c r="E84" s="17">
        <v>-1</v>
      </c>
      <c r="F84" s="17"/>
      <c r="G84" s="17"/>
      <c r="H84" s="17"/>
      <c r="I84" s="17"/>
      <c r="J84" s="17"/>
      <c r="K84" s="17"/>
      <c r="L84" s="17"/>
      <c r="M84" s="17">
        <f t="shared" si="5"/>
        <v>5</v>
      </c>
      <c r="N84" s="1">
        <v>3.5</v>
      </c>
      <c r="O84" s="21">
        <f t="shared" si="6"/>
        <v>17.5</v>
      </c>
    </row>
    <row r="85" spans="1:15" ht="13.5" x14ac:dyDescent="0.2">
      <c r="A85" s="4" t="s">
        <v>88</v>
      </c>
      <c r="B85" s="17">
        <v>4</v>
      </c>
      <c r="C85" s="17"/>
      <c r="D85" s="17"/>
      <c r="E85" s="17">
        <v>-1</v>
      </c>
      <c r="F85" s="17"/>
      <c r="G85" s="17"/>
      <c r="H85" s="17"/>
      <c r="I85" s="17"/>
      <c r="J85" s="17"/>
      <c r="K85" s="17"/>
      <c r="L85" s="17"/>
      <c r="M85" s="17">
        <f t="shared" si="5"/>
        <v>3</v>
      </c>
      <c r="N85" s="1">
        <v>3.5</v>
      </c>
      <c r="O85" s="21">
        <f t="shared" si="6"/>
        <v>10.5</v>
      </c>
    </row>
    <row r="86" spans="1:15" ht="13.5" x14ac:dyDescent="0.2">
      <c r="A86" s="4" t="s">
        <v>89</v>
      </c>
      <c r="B86" s="17">
        <v>4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>
        <f t="shared" si="5"/>
        <v>4</v>
      </c>
      <c r="N86" s="1">
        <v>3.5</v>
      </c>
      <c r="O86" s="21">
        <f t="shared" si="6"/>
        <v>14</v>
      </c>
    </row>
    <row r="87" spans="1:15" ht="13.5" x14ac:dyDescent="0.2">
      <c r="A87" s="4" t="s">
        <v>90</v>
      </c>
      <c r="B87" s="17">
        <v>3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>
        <f t="shared" si="5"/>
        <v>3</v>
      </c>
      <c r="N87" s="1">
        <v>3.5</v>
      </c>
      <c r="O87" s="21">
        <f t="shared" si="6"/>
        <v>10.5</v>
      </c>
    </row>
    <row r="88" spans="1:15" ht="13.5" x14ac:dyDescent="0.2">
      <c r="A88" s="4" t="s">
        <v>91</v>
      </c>
      <c r="B88" s="17">
        <v>3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>
        <f t="shared" si="5"/>
        <v>3</v>
      </c>
      <c r="N88" s="1">
        <v>3.5</v>
      </c>
      <c r="O88" s="21">
        <f t="shared" si="6"/>
        <v>10.5</v>
      </c>
    </row>
    <row r="89" spans="1:15" ht="13.5" x14ac:dyDescent="0.2">
      <c r="A89" s="4" t="s">
        <v>92</v>
      </c>
      <c r="B89" s="17">
        <v>1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>
        <f t="shared" si="5"/>
        <v>1</v>
      </c>
      <c r="N89" s="1">
        <v>3.5</v>
      </c>
      <c r="O89" s="21">
        <f t="shared" si="6"/>
        <v>3.5</v>
      </c>
    </row>
    <row r="90" spans="1:15" ht="13.5" x14ac:dyDescent="0.2">
      <c r="A90" s="4" t="s">
        <v>93</v>
      </c>
      <c r="B90" s="17">
        <v>1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>
        <f t="shared" si="5"/>
        <v>1</v>
      </c>
      <c r="N90" s="1">
        <v>3.5</v>
      </c>
      <c r="O90" s="21">
        <f t="shared" si="6"/>
        <v>3.5</v>
      </c>
    </row>
    <row r="91" spans="1:15" ht="13.5" x14ac:dyDescent="0.2">
      <c r="A91" s="4" t="s">
        <v>94</v>
      </c>
      <c r="B91" s="17"/>
      <c r="C91" s="17">
        <v>1</v>
      </c>
      <c r="D91" s="17"/>
      <c r="E91" s="17"/>
      <c r="F91" s="17"/>
      <c r="G91" s="17"/>
      <c r="H91" s="17"/>
      <c r="I91" s="17"/>
      <c r="J91" s="17"/>
      <c r="K91" s="17"/>
      <c r="L91" s="17"/>
      <c r="M91" s="17">
        <f t="shared" si="5"/>
        <v>1</v>
      </c>
      <c r="N91" s="1">
        <v>3.5</v>
      </c>
      <c r="O91" s="21">
        <f t="shared" si="6"/>
        <v>3.5</v>
      </c>
    </row>
    <row r="92" spans="1:15" ht="13.5" x14ac:dyDescent="0.2">
      <c r="A92" s="4" t="s">
        <v>95</v>
      </c>
      <c r="B92" s="17">
        <v>1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>
        <f t="shared" si="5"/>
        <v>1</v>
      </c>
      <c r="N92" s="1">
        <v>3.5</v>
      </c>
      <c r="O92" s="21">
        <f t="shared" si="6"/>
        <v>3.5</v>
      </c>
    </row>
    <row r="93" spans="1:15" ht="13.5" x14ac:dyDescent="0.2">
      <c r="A93" s="4" t="s">
        <v>96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>
        <f t="shared" si="5"/>
        <v>0</v>
      </c>
      <c r="N93" s="1">
        <v>3.5</v>
      </c>
      <c r="O93" s="21">
        <f t="shared" si="6"/>
        <v>0</v>
      </c>
    </row>
    <row r="94" spans="1:15" ht="13.5" x14ac:dyDescent="0.2">
      <c r="A94" s="4" t="s">
        <v>97</v>
      </c>
      <c r="B94" s="17">
        <v>1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>
        <f t="shared" si="5"/>
        <v>1</v>
      </c>
      <c r="N94" s="1">
        <v>3.5</v>
      </c>
      <c r="O94" s="21">
        <f t="shared" si="6"/>
        <v>3.5</v>
      </c>
    </row>
    <row r="95" spans="1:15" ht="13.5" x14ac:dyDescent="0.2">
      <c r="A95" s="4" t="s">
        <v>98</v>
      </c>
      <c r="B95" s="17">
        <v>1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>
        <f t="shared" si="5"/>
        <v>1</v>
      </c>
      <c r="N95" s="1">
        <v>3.5</v>
      </c>
      <c r="O95" s="21">
        <f t="shared" si="6"/>
        <v>3.5</v>
      </c>
    </row>
    <row r="96" spans="1:15" ht="13.5" x14ac:dyDescent="0.2">
      <c r="A96" s="4" t="s">
        <v>99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>
        <f t="shared" si="5"/>
        <v>0</v>
      </c>
      <c r="N96" s="1">
        <v>3.5</v>
      </c>
      <c r="O96" s="21">
        <f t="shared" si="6"/>
        <v>0</v>
      </c>
    </row>
    <row r="97" spans="1:15" ht="13.5" x14ac:dyDescent="0.2">
      <c r="A97" s="4" t="s">
        <v>100</v>
      </c>
      <c r="B97" s="17">
        <v>1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>
        <f t="shared" si="5"/>
        <v>1</v>
      </c>
      <c r="N97" s="1">
        <v>3.5</v>
      </c>
      <c r="O97" s="21">
        <f t="shared" si="6"/>
        <v>3.5</v>
      </c>
    </row>
    <row r="98" spans="1:15" ht="13.5" x14ac:dyDescent="0.2">
      <c r="A98" s="4" t="s">
        <v>101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>
        <f t="shared" si="5"/>
        <v>0</v>
      </c>
      <c r="N98" s="1">
        <v>3.5</v>
      </c>
      <c r="O98" s="21">
        <f t="shared" si="6"/>
        <v>0</v>
      </c>
    </row>
    <row r="99" spans="1:15" ht="13.5" x14ac:dyDescent="0.2">
      <c r="A99" s="4" t="s">
        <v>102</v>
      </c>
      <c r="B99" s="17">
        <v>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>
        <f t="shared" si="5"/>
        <v>1</v>
      </c>
      <c r="N99" s="1">
        <v>3.5</v>
      </c>
      <c r="O99" s="21">
        <f t="shared" si="6"/>
        <v>3.5</v>
      </c>
    </row>
    <row r="100" spans="1:15" ht="13.5" x14ac:dyDescent="0.2">
      <c r="A100" s="4" t="s">
        <v>103</v>
      </c>
      <c r="B100" s="17">
        <v>1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>
        <f t="shared" si="5"/>
        <v>1</v>
      </c>
      <c r="N100" s="1">
        <v>3.5</v>
      </c>
      <c r="O100" s="21">
        <f t="shared" si="6"/>
        <v>3.5</v>
      </c>
    </row>
    <row r="101" spans="1:15" ht="13.5" x14ac:dyDescent="0.2">
      <c r="A101" s="4" t="s">
        <v>104</v>
      </c>
      <c r="B101" s="17">
        <v>1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>
        <f t="shared" si="5"/>
        <v>1</v>
      </c>
      <c r="N101" s="1">
        <v>3.5</v>
      </c>
      <c r="O101" s="21">
        <f t="shared" si="6"/>
        <v>3.5</v>
      </c>
    </row>
    <row r="102" spans="1:15" ht="13.5" x14ac:dyDescent="0.2">
      <c r="A102" s="4" t="s">
        <v>105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>
        <f t="shared" si="5"/>
        <v>0</v>
      </c>
      <c r="N102" s="1">
        <v>3.5</v>
      </c>
      <c r="O102" s="21">
        <f t="shared" si="6"/>
        <v>0</v>
      </c>
    </row>
    <row r="103" spans="1:15" ht="13.5" x14ac:dyDescent="0.2">
      <c r="A103" s="4" t="s">
        <v>111</v>
      </c>
      <c r="B103" s="17">
        <v>1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>
        <f t="shared" si="5"/>
        <v>1</v>
      </c>
      <c r="N103" s="1">
        <v>3.5</v>
      </c>
      <c r="O103" s="21">
        <f t="shared" si="6"/>
        <v>3.5</v>
      </c>
    </row>
    <row r="104" spans="1:15" ht="13.5" x14ac:dyDescent="0.2">
      <c r="A104" s="4" t="s">
        <v>112</v>
      </c>
      <c r="B104" s="17">
        <v>2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>
        <f t="shared" si="5"/>
        <v>2</v>
      </c>
      <c r="N104" s="1">
        <v>3.5</v>
      </c>
      <c r="O104" s="21">
        <f t="shared" si="6"/>
        <v>7</v>
      </c>
    </row>
    <row r="105" spans="1:15" ht="13.5" x14ac:dyDescent="0.2">
      <c r="A105" s="4" t="s">
        <v>50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>
        <f t="shared" si="5"/>
        <v>0</v>
      </c>
      <c r="N105" s="1">
        <v>18</v>
      </c>
      <c r="O105" s="21">
        <f t="shared" si="6"/>
        <v>0</v>
      </c>
    </row>
    <row r="106" spans="1:15" ht="14.25" thickBot="1" x14ac:dyDescent="0.25">
      <c r="A106" s="6" t="s">
        <v>49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7">
        <f t="shared" si="5"/>
        <v>0</v>
      </c>
      <c r="N106" s="7">
        <v>21</v>
      </c>
      <c r="O106" s="25">
        <f t="shared" si="6"/>
        <v>0</v>
      </c>
    </row>
    <row r="107" spans="1:15" ht="12.75" thickBo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26"/>
      <c r="L107" s="26"/>
      <c r="M107" s="26"/>
      <c r="N107" s="27"/>
      <c r="O107" s="22">
        <f>SUM(O80:O106,O55:O78,O2:O53)</f>
        <v>1672.0999999999997</v>
      </c>
    </row>
    <row r="108" spans="1:15" ht="15.75" customHeight="1" thickBot="1" x14ac:dyDescent="0.25">
      <c r="A108" s="32" t="s">
        <v>113</v>
      </c>
      <c r="B108" s="39">
        <v>1870.1</v>
      </c>
      <c r="C108" s="39"/>
      <c r="D108" s="40"/>
      <c r="E108" s="35" t="s">
        <v>116</v>
      </c>
      <c r="F108" s="33"/>
      <c r="G108" s="36"/>
      <c r="H108" s="41">
        <f>SUM(B108-B109)</f>
        <v>69.25</v>
      </c>
      <c r="I108" s="41"/>
      <c r="J108" s="42"/>
      <c r="K108" s="28"/>
      <c r="L108" s="37" t="s">
        <v>79</v>
      </c>
      <c r="M108" s="37"/>
      <c r="N108" s="38"/>
      <c r="O108" s="23">
        <f>SUM(O107*0.077)</f>
        <v>128.75169999999997</v>
      </c>
    </row>
    <row r="109" spans="1:15" ht="15.75" customHeight="1" thickBot="1" x14ac:dyDescent="0.25">
      <c r="A109" s="31" t="s">
        <v>114</v>
      </c>
      <c r="B109" s="41">
        <v>1800.85</v>
      </c>
      <c r="C109" s="41"/>
      <c r="D109" s="42"/>
      <c r="E109" s="35" t="s">
        <v>117</v>
      </c>
      <c r="F109" s="33"/>
      <c r="G109" s="34"/>
      <c r="H109" s="41">
        <v>156.80000000000001</v>
      </c>
      <c r="I109" s="41"/>
      <c r="J109" s="42"/>
      <c r="K109" s="29"/>
      <c r="L109" s="44" t="s">
        <v>80</v>
      </c>
      <c r="M109" s="44"/>
      <c r="N109" s="45"/>
      <c r="O109" s="24">
        <f>SUM(O108+O107)</f>
        <v>1800.8516999999997</v>
      </c>
    </row>
  </sheetData>
  <sortState ref="A63:B81">
    <sortCondition ref="A63:A81"/>
  </sortState>
  <mergeCells count="7">
    <mergeCell ref="A79:O79"/>
    <mergeCell ref="L109:N109"/>
    <mergeCell ref="L108:N108"/>
    <mergeCell ref="B108:D108"/>
    <mergeCell ref="B109:D109"/>
    <mergeCell ref="H108:J108"/>
    <mergeCell ref="H109:J109"/>
  </mergeCells>
  <printOptions horizontalCentered="1" verticalCentered="1"/>
  <pageMargins left="0.1" right="0.1" top="0.3" bottom="0.3" header="0.15" footer="0"/>
  <pageSetup scale="97" orientation="portrait" r:id="rId1"/>
  <headerFooter>
    <oddHeader>&amp;CSouth Suburban Fireside Literature Inventory</oddHead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</cp:lastModifiedBy>
  <cp:lastPrinted>2014-03-03T00:44:09Z</cp:lastPrinted>
  <dcterms:created xsi:type="dcterms:W3CDTF">2013-10-13T18:35:49Z</dcterms:created>
  <dcterms:modified xsi:type="dcterms:W3CDTF">2014-03-03T00:44:58Z</dcterms:modified>
</cp:coreProperties>
</file>