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0" windowWidth="7215" windowHeight="9405" activeTab="3"/>
  </bookViews>
  <sheets>
    <sheet name="Budget Planning 2008" sheetId="1" r:id="rId1"/>
    <sheet name="Sheet1" sheetId="2" r:id="rId2"/>
    <sheet name="Sheet2" sheetId="3" r:id="rId3"/>
    <sheet name="Sheet3" sheetId="4" r:id="rId4"/>
  </sheets>
  <definedNames>
    <definedName name="_xlnm.Print_Area" localSheetId="2">Sheet2!$A$1:$F$51</definedName>
    <definedName name="_xlnm.Print_Area" localSheetId="3">Sheet3!$A$1:$E$60</definedName>
  </definedNames>
  <calcPr calcId="0"/>
</workbook>
</file>

<file path=xl/calcChain.xml><?xml version="1.0" encoding="utf-8"?>
<calcChain xmlns="http://schemas.openxmlformats.org/spreadsheetml/2006/main">
  <c r="E58" i="4"/>
  <c r="E60" s="1"/>
  <c r="E43"/>
  <c r="E15"/>
  <c r="E30"/>
  <c r="E22"/>
  <c r="D3"/>
  <c r="D4"/>
  <c r="G57" i="2"/>
  <c r="G56"/>
  <c r="D13" i="3"/>
  <c r="L31"/>
  <c r="M37" s="1"/>
  <c r="M23"/>
  <c r="M15"/>
  <c r="N50" s="1"/>
  <c r="N6"/>
  <c r="D31"/>
  <c r="F6"/>
  <c r="E15"/>
  <c r="E23"/>
  <c r="E37"/>
  <c r="E49"/>
  <c r="G50" s="1"/>
  <c r="Q19" i="1"/>
  <c r="U10"/>
  <c r="M11"/>
  <c r="O11" s="1"/>
  <c r="M13"/>
  <c r="O13" s="1"/>
  <c r="M14"/>
  <c r="O14" s="1"/>
  <c r="M15"/>
  <c r="O15" s="1"/>
  <c r="M17"/>
  <c r="O17" s="1"/>
  <c r="M18"/>
  <c r="O18" s="1"/>
  <c r="M19"/>
  <c r="O19" s="1"/>
  <c r="M22"/>
  <c r="O22" s="1"/>
  <c r="M24"/>
  <c r="O24" s="1"/>
  <c r="M25"/>
  <c r="O25" s="1"/>
  <c r="M26"/>
  <c r="O26" s="1"/>
  <c r="M27"/>
  <c r="O27" s="1"/>
  <c r="M29"/>
  <c r="O29" s="1"/>
  <c r="M30"/>
  <c r="O30" s="1"/>
  <c r="M31"/>
  <c r="O31" s="1"/>
  <c r="M32"/>
  <c r="O32" s="1"/>
  <c r="M33"/>
  <c r="O33" s="1"/>
  <c r="M34"/>
  <c r="O34" s="1"/>
  <c r="M36"/>
  <c r="O36" s="1"/>
  <c r="M37"/>
  <c r="O37" s="1"/>
  <c r="M38"/>
  <c r="O38" s="1"/>
  <c r="M40"/>
  <c r="O40" s="1"/>
  <c r="M41"/>
  <c r="O41" s="1"/>
  <c r="M42"/>
  <c r="O42" s="1"/>
  <c r="M43"/>
  <c r="O43" s="1"/>
  <c r="M45"/>
  <c r="O45" s="1"/>
  <c r="M46"/>
  <c r="O46" s="1"/>
  <c r="M47"/>
  <c r="O47" s="1"/>
  <c r="M48"/>
  <c r="O48" s="1"/>
  <c r="M49"/>
  <c r="O49" s="1"/>
  <c r="M50"/>
  <c r="O50" s="1"/>
  <c r="M51"/>
  <c r="O51" s="1"/>
  <c r="M52"/>
  <c r="O52" s="1"/>
  <c r="M53"/>
  <c r="O53" s="1"/>
  <c r="M56"/>
  <c r="M57"/>
  <c r="O57" s="1"/>
  <c r="M10"/>
  <c r="O10" s="1"/>
  <c r="E5" i="4" l="1"/>
  <c r="E6" s="1"/>
  <c r="E10" s="1"/>
  <c r="E44" s="1"/>
  <c r="N51" i="3"/>
  <c r="F50"/>
  <c r="F51" s="1"/>
</calcChain>
</file>

<file path=xl/sharedStrings.xml><?xml version="1.0" encoding="utf-8"?>
<sst xmlns="http://schemas.openxmlformats.org/spreadsheetml/2006/main" count="387" uniqueCount="134">
  <si>
    <t>2006-2007 NLANA TREASURER REPORT:9</t>
  </si>
  <si>
    <t>12/1/2007 through 11/30/2008 Using 07-08 NLANA</t>
  </si>
  <si>
    <t>Category Description</t>
  </si>
  <si>
    <t>12/1/2007 Actual</t>
  </si>
  <si>
    <t>11/30/2008 Difference</t>
  </si>
  <si>
    <t>INCOME</t>
  </si>
  <si>
    <t>Beginning Balance</t>
  </si>
  <si>
    <t>Committee Receipts</t>
  </si>
  <si>
    <t>Activities Receipts</t>
  </si>
  <si>
    <t>Literature Committee</t>
  </si>
  <si>
    <t>Vermilion Receipts</t>
  </si>
  <si>
    <t>Other Committee Receipts:Vermilion Receipts</t>
  </si>
  <si>
    <t>TOTAL Vermilion Receipts</t>
  </si>
  <si>
    <t>TOTAL Committee Receipts</t>
  </si>
  <si>
    <t>Donations Received</t>
  </si>
  <si>
    <t>Fri Night Borderline Int Falls</t>
  </si>
  <si>
    <t>Fri Night NA Duluth</t>
  </si>
  <si>
    <t>Fri Our Survivors Aurora</t>
  </si>
  <si>
    <t>Mon Hugs Not Drugs</t>
  </si>
  <si>
    <t>NA Basics</t>
  </si>
  <si>
    <t>TGIF</t>
  </si>
  <si>
    <t>Thu Hope Not Dope</t>
  </si>
  <si>
    <t>Tue New Horizons Duluth</t>
  </si>
  <si>
    <t>Wed Burning Desires</t>
  </si>
  <si>
    <t>Other Donations Received</t>
  </si>
  <si>
    <t>TOTAL Donations Received</t>
  </si>
  <si>
    <t>TOTAL INCOME</t>
  </si>
  <si>
    <t>EXPENSES</t>
  </si>
  <si>
    <t>Bank Charge</t>
  </si>
  <si>
    <t>Committee Expenses</t>
  </si>
  <si>
    <t>Activities Expense</t>
  </si>
  <si>
    <t>H&amp;I Expense</t>
  </si>
  <si>
    <t>Literature Expense</t>
  </si>
  <si>
    <t>Outreach Expense</t>
  </si>
  <si>
    <t>PI Expense</t>
  </si>
  <si>
    <t>Carry The Mssg</t>
  </si>
  <si>
    <t>General</t>
  </si>
  <si>
    <t>Meeting List</t>
  </si>
  <si>
    <t>Phone Line</t>
  </si>
  <si>
    <t>Other Committee Expenses:PI Expense</t>
  </si>
  <si>
    <t>TOTAL PI Expense</t>
  </si>
  <si>
    <t>Vermilion Expense</t>
  </si>
  <si>
    <t>Other Committee Expenses:Vermilion Expense</t>
  </si>
  <si>
    <t>TOTAL Vermilion Expense</t>
  </si>
  <si>
    <t>TOTAL Committee Expenses</t>
  </si>
  <si>
    <t>Donations Made</t>
  </si>
  <si>
    <t>MNRSC</t>
  </si>
  <si>
    <t>WSO</t>
  </si>
  <si>
    <t>TOTAL Donations Made</t>
  </si>
  <si>
    <t>Misc</t>
  </si>
  <si>
    <t>Officer Expense</t>
  </si>
  <si>
    <t>Chairperson Expense</t>
  </si>
  <si>
    <t>RCM-RCMA Expense</t>
  </si>
  <si>
    <t>Secretary Expense</t>
  </si>
  <si>
    <t>Treasurer Expense</t>
  </si>
  <si>
    <t>Vice-Chair Expense</t>
  </si>
  <si>
    <t>TOTAL Officer Expense</t>
  </si>
  <si>
    <t>PO Box Rental</t>
  </si>
  <si>
    <t>Rent ASC mtg</t>
  </si>
  <si>
    <t>TOTAL EXPENSES</t>
  </si>
  <si>
    <t>TRANSFERS</t>
  </si>
  <si>
    <t>TOTAL TRANSFERS</t>
  </si>
  <si>
    <t>OVERALL TOTAL</t>
  </si>
  <si>
    <t>12/1/2008 Actual</t>
  </si>
  <si>
    <t>11/30/2009 Difference</t>
  </si>
  <si>
    <t>Auction</t>
  </si>
  <si>
    <t>Merchandise</t>
  </si>
  <si>
    <t>Pop-Water Sales</t>
  </si>
  <si>
    <t>Raffle</t>
  </si>
  <si>
    <t>Registration</t>
  </si>
  <si>
    <t>Sat Eveleth</t>
  </si>
  <si>
    <t>Sun Just For Today Duluth</t>
  </si>
  <si>
    <t>Adult Games</t>
  </si>
  <si>
    <t>Banner</t>
  </si>
  <si>
    <t>Kids Crafts</t>
  </si>
  <si>
    <t>Kids Games</t>
  </si>
  <si>
    <t>Kitchen</t>
  </si>
  <si>
    <t>Other</t>
  </si>
  <si>
    <t>Programming</t>
  </si>
  <si>
    <t>Budget</t>
  </si>
  <si>
    <t>AVG</t>
  </si>
  <si>
    <t>Difference</t>
  </si>
  <si>
    <t>Activities</t>
  </si>
  <si>
    <t>Activities Committee</t>
  </si>
  <si>
    <t>Vermilion Committee</t>
  </si>
  <si>
    <t>Group Donations</t>
  </si>
  <si>
    <t>ASC Meeting Expense</t>
  </si>
  <si>
    <t>The Call</t>
  </si>
  <si>
    <t>Meeting Room Rent</t>
  </si>
  <si>
    <t>Storage Unit Rent</t>
  </si>
  <si>
    <t>ASC Meeting Expense Total</t>
  </si>
  <si>
    <t>Executive Committee Expense</t>
  </si>
  <si>
    <t xml:space="preserve">Chairperson </t>
  </si>
  <si>
    <t xml:space="preserve">Vice-Chair </t>
  </si>
  <si>
    <t xml:space="preserve">Secretary </t>
  </si>
  <si>
    <t xml:space="preserve">Treasurer </t>
  </si>
  <si>
    <t xml:space="preserve">RCM-RCMA </t>
  </si>
  <si>
    <t>Vermilion Chair</t>
  </si>
  <si>
    <t>Executive Committee Expense Total</t>
  </si>
  <si>
    <t>Administrative Committee</t>
  </si>
  <si>
    <t>Admin Chair</t>
  </si>
  <si>
    <t>Admin Secretary</t>
  </si>
  <si>
    <t>Welcome Desk</t>
  </si>
  <si>
    <t>Carry the Message</t>
  </si>
  <si>
    <t>Outreach</t>
  </si>
  <si>
    <t>New GSR Training</t>
  </si>
  <si>
    <t>New Meeting Packets</t>
  </si>
  <si>
    <t>Newspaper Ads</t>
  </si>
  <si>
    <t>Literature Coordinator</t>
  </si>
  <si>
    <t>Administrative Committee Total</t>
  </si>
  <si>
    <t>Kids' Games</t>
  </si>
  <si>
    <t>Hospitality</t>
  </si>
  <si>
    <t>Camp Fees</t>
  </si>
  <si>
    <t>Kid's Crafts</t>
  </si>
  <si>
    <t>DRAFT</t>
  </si>
  <si>
    <t xml:space="preserve">Total Income </t>
  </si>
  <si>
    <t>Reserve for Special Projects</t>
  </si>
  <si>
    <t>Bank Service Fee</t>
  </si>
  <si>
    <t>Projected Cash on Hand 11/30/2009</t>
  </si>
  <si>
    <t>Beginning Balance 12/01/2009</t>
  </si>
  <si>
    <t>Prudent Reserve for Operating  Exp</t>
  </si>
  <si>
    <t>Sub Total</t>
  </si>
  <si>
    <t>Donations 2008-09</t>
  </si>
  <si>
    <t>MN Region</t>
  </si>
  <si>
    <t>World Service</t>
  </si>
  <si>
    <t>Total Donations 2008-09</t>
  </si>
  <si>
    <t>Total Reserves</t>
  </si>
  <si>
    <t>Income</t>
  </si>
  <si>
    <t>Activies Income</t>
  </si>
  <si>
    <t>Activies Expense</t>
  </si>
  <si>
    <t>Expenses</t>
  </si>
  <si>
    <t>Vermilion 2010 Committee</t>
  </si>
  <si>
    <t>Projected Ending Balance 11/30/2010</t>
  </si>
  <si>
    <t>Total Expenses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</si>
</sst>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6" formatCode="_(* #,##0_);_(* \(#,##0\);_(* &quot;-&quot;??_);_(@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" fontId="0" fillId="0" borderId="0" xfId="0" applyNumberFormat="1"/>
    <xf numFmtId="40" fontId="0" fillId="0" borderId="0" xfId="0" applyNumberFormat="1"/>
    <xf numFmtId="4" fontId="0" fillId="0" borderId="10" xfId="0" applyNumberFormat="1" applyBorder="1"/>
    <xf numFmtId="166" fontId="0" fillId="0" borderId="0" xfId="1" applyNumberFormat="1" applyFont="1"/>
    <xf numFmtId="4" fontId="0" fillId="0" borderId="0" xfId="2" applyNumberFormat="1" applyFont="1"/>
    <xf numFmtId="4" fontId="0" fillId="0" borderId="0" xfId="1" applyNumberFormat="1" applyFont="1"/>
    <xf numFmtId="43" fontId="0" fillId="0" borderId="0" xfId="1" applyFont="1"/>
    <xf numFmtId="43" fontId="0" fillId="0" borderId="0" xfId="0" applyNumberFormat="1"/>
    <xf numFmtId="4" fontId="0" fillId="0" borderId="0" xfId="1" applyNumberFormat="1" applyFont="1" applyBorder="1"/>
    <xf numFmtId="39" fontId="0" fillId="0" borderId="0" xfId="1" applyNumberFormat="1" applyFont="1"/>
    <xf numFmtId="4" fontId="0" fillId="0" borderId="11" xfId="2" applyNumberFormat="1" applyFont="1" applyBorder="1"/>
    <xf numFmtId="4" fontId="0" fillId="0" borderId="10" xfId="1" applyNumberFormat="1" applyFont="1" applyBorder="1"/>
    <xf numFmtId="4" fontId="0" fillId="0" borderId="0" xfId="0" applyNumberFormat="1" applyBorder="1"/>
    <xf numFmtId="0" fontId="0" fillId="0" borderId="0" xfId="0"/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Currency" xfId="2" builtinId="4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8"/>
  <sheetViews>
    <sheetView topLeftCell="I10" workbookViewId="0">
      <selection activeCell="J33" sqref="J33"/>
    </sheetView>
  </sheetViews>
  <sheetFormatPr defaultRowHeight="15"/>
  <cols>
    <col min="2" max="2" width="23" customWidth="1"/>
    <col min="3" max="3" width="13.85546875" customWidth="1"/>
    <col min="4" max="4" width="13.7109375" customWidth="1"/>
    <col min="5" max="5" width="13.85546875" customWidth="1"/>
    <col min="6" max="9" width="9.140625" customWidth="1"/>
    <col min="10" max="10" width="31.85546875" customWidth="1"/>
    <col min="11" max="11" width="13.85546875" customWidth="1"/>
    <col min="12" max="14" width="9.85546875" customWidth="1"/>
    <col min="15" max="15" width="11.85546875" style="2" customWidth="1"/>
    <col min="16" max="16" width="9.42578125" customWidth="1"/>
    <col min="17" max="17" width="15" customWidth="1"/>
    <col min="18" max="18" width="43.7109375" bestFit="1" customWidth="1"/>
  </cols>
  <sheetData>
    <row r="1" spans="1:21">
      <c r="A1" t="s">
        <v>0</v>
      </c>
    </row>
    <row r="3" spans="1:21">
      <c r="A3" t="s">
        <v>1</v>
      </c>
    </row>
    <row r="4" spans="1:21">
      <c r="N4">
        <v>2009</v>
      </c>
    </row>
    <row r="5" spans="1:21">
      <c r="B5" t="s">
        <v>2</v>
      </c>
      <c r="C5" t="s">
        <v>3</v>
      </c>
      <c r="D5" t="e">
        <v>#NAME?</v>
      </c>
      <c r="E5" t="s">
        <v>4</v>
      </c>
      <c r="J5" t="s">
        <v>2</v>
      </c>
      <c r="K5">
        <v>2008</v>
      </c>
      <c r="L5">
        <v>2009</v>
      </c>
      <c r="N5" t="s">
        <v>79</v>
      </c>
      <c r="R5" t="s">
        <v>2</v>
      </c>
    </row>
    <row r="7" spans="1:21">
      <c r="B7" t="s">
        <v>5</v>
      </c>
      <c r="J7" t="s">
        <v>5</v>
      </c>
      <c r="R7" t="s">
        <v>5</v>
      </c>
    </row>
    <row r="8" spans="1:21">
      <c r="B8" t="s">
        <v>6</v>
      </c>
      <c r="C8">
        <v>0</v>
      </c>
      <c r="D8" s="1">
        <v>10000</v>
      </c>
      <c r="E8" s="1">
        <v>-10000</v>
      </c>
      <c r="H8" t="b">
        <v>1</v>
      </c>
      <c r="J8" t="s">
        <v>6</v>
      </c>
      <c r="K8" s="2">
        <v>0</v>
      </c>
      <c r="L8" s="2">
        <v>0</v>
      </c>
      <c r="M8" s="2" t="s">
        <v>80</v>
      </c>
      <c r="N8" s="2">
        <v>10000</v>
      </c>
      <c r="O8" s="2" t="s">
        <v>81</v>
      </c>
      <c r="R8" t="s">
        <v>6</v>
      </c>
    </row>
    <row r="9" spans="1:21">
      <c r="B9" t="s">
        <v>7</v>
      </c>
      <c r="H9" t="b">
        <v>1</v>
      </c>
      <c r="J9" t="s">
        <v>7</v>
      </c>
      <c r="K9" s="2"/>
      <c r="L9" s="2"/>
      <c r="M9" s="2"/>
      <c r="N9" s="2"/>
      <c r="R9" t="s">
        <v>7</v>
      </c>
    </row>
    <row r="10" spans="1:21">
      <c r="B10" t="s">
        <v>8</v>
      </c>
      <c r="C10" s="1">
        <v>2185.15</v>
      </c>
      <c r="D10" s="1">
        <v>4500</v>
      </c>
      <c r="E10" s="1">
        <v>-2314.85</v>
      </c>
      <c r="H10" t="b">
        <v>1</v>
      </c>
      <c r="J10" t="s">
        <v>8</v>
      </c>
      <c r="K10" s="2">
        <v>2185.15</v>
      </c>
      <c r="L10" s="2">
        <v>863.46</v>
      </c>
      <c r="M10" s="2">
        <f>AVERAGE(K10:L10)</f>
        <v>1524.3050000000001</v>
      </c>
      <c r="N10" s="2">
        <v>4500</v>
      </c>
      <c r="O10" s="2">
        <f>+N10-M10</f>
        <v>2975.6949999999997</v>
      </c>
      <c r="P10" s="2"/>
      <c r="Q10">
        <v>4500</v>
      </c>
      <c r="R10" t="s">
        <v>8</v>
      </c>
      <c r="U10" s="2">
        <f>+O10</f>
        <v>2975.6949999999997</v>
      </c>
    </row>
    <row r="11" spans="1:21">
      <c r="B11" t="s">
        <v>9</v>
      </c>
      <c r="C11" s="1">
        <v>2424.4499999999998</v>
      </c>
      <c r="D11" s="1">
        <v>1500</v>
      </c>
      <c r="E11">
        <v>924.45</v>
      </c>
      <c r="H11" t="b">
        <v>1</v>
      </c>
      <c r="J11" t="s">
        <v>9</v>
      </c>
      <c r="K11" s="2">
        <v>2424.4499999999998</v>
      </c>
      <c r="L11" s="2">
        <v>2166.44</v>
      </c>
      <c r="M11" s="2">
        <f>AVERAGE(K11:L11)</f>
        <v>2295.4449999999997</v>
      </c>
      <c r="N11" s="2">
        <v>1500</v>
      </c>
      <c r="O11" s="2">
        <f>+N11-M11</f>
        <v>-795.44499999999971</v>
      </c>
      <c r="R11" t="s">
        <v>9</v>
      </c>
      <c r="U11">
        <v>2401.13</v>
      </c>
    </row>
    <row r="12" spans="1:21">
      <c r="B12" t="s">
        <v>10</v>
      </c>
      <c r="H12" t="b">
        <v>1</v>
      </c>
      <c r="J12" t="s">
        <v>10</v>
      </c>
      <c r="K12" s="2"/>
      <c r="L12" s="2"/>
      <c r="M12" s="2"/>
      <c r="N12" s="2"/>
      <c r="R12" t="s">
        <v>10</v>
      </c>
    </row>
    <row r="13" spans="1:21">
      <c r="B13" t="s">
        <v>11</v>
      </c>
      <c r="C13" s="1">
        <v>13974</v>
      </c>
      <c r="D13" s="1">
        <v>13450</v>
      </c>
      <c r="E13">
        <v>524</v>
      </c>
      <c r="H13" t="b">
        <v>1</v>
      </c>
      <c r="J13" t="s">
        <v>11</v>
      </c>
      <c r="K13" s="2">
        <v>13974</v>
      </c>
      <c r="L13" s="2">
        <v>0</v>
      </c>
      <c r="M13" s="2">
        <f>AVERAGE(K13:L13)</f>
        <v>6987</v>
      </c>
      <c r="N13" s="2">
        <v>13450</v>
      </c>
      <c r="O13" s="2">
        <f>+N13-M13</f>
        <v>6463</v>
      </c>
      <c r="R13" t="s">
        <v>11</v>
      </c>
    </row>
    <row r="14" spans="1:21">
      <c r="B14" t="s">
        <v>12</v>
      </c>
      <c r="C14" s="1">
        <v>13974</v>
      </c>
      <c r="D14" s="1">
        <v>13450</v>
      </c>
      <c r="E14">
        <v>524</v>
      </c>
      <c r="H14" t="b">
        <v>1</v>
      </c>
      <c r="J14" t="s">
        <v>12</v>
      </c>
      <c r="K14" s="2">
        <v>13974</v>
      </c>
      <c r="L14" s="2">
        <v>16648.55</v>
      </c>
      <c r="M14" s="2">
        <f>AVERAGE(K14:L14)</f>
        <v>15311.275</v>
      </c>
      <c r="N14" s="2">
        <v>13450</v>
      </c>
      <c r="O14" s="2">
        <f>+N14-M14</f>
        <v>-1861.2749999999996</v>
      </c>
      <c r="Q14">
        <v>15000</v>
      </c>
      <c r="R14" t="s">
        <v>12</v>
      </c>
    </row>
    <row r="15" spans="1:21">
      <c r="B15" t="s">
        <v>13</v>
      </c>
      <c r="C15" s="1">
        <v>18583.599999999999</v>
      </c>
      <c r="D15" s="1">
        <v>19450</v>
      </c>
      <c r="E15">
        <v>-866.4</v>
      </c>
      <c r="H15" t="b">
        <v>1</v>
      </c>
      <c r="J15" t="s">
        <v>13</v>
      </c>
      <c r="K15" s="2">
        <v>18583.599999999999</v>
      </c>
      <c r="L15" s="2">
        <v>19678.45</v>
      </c>
      <c r="M15" s="2">
        <f>AVERAGE(K15:L15)</f>
        <v>19131.025000000001</v>
      </c>
      <c r="N15" s="2">
        <v>19450</v>
      </c>
      <c r="O15" s="2">
        <f>+N15-M15</f>
        <v>318.97499999999854</v>
      </c>
      <c r="R15" t="s">
        <v>13</v>
      </c>
    </row>
    <row r="16" spans="1:21">
      <c r="B16" t="s">
        <v>14</v>
      </c>
      <c r="H16" t="b">
        <v>1</v>
      </c>
      <c r="J16" t="s">
        <v>14</v>
      </c>
      <c r="K16" s="2"/>
      <c r="L16" s="2"/>
      <c r="M16" s="2"/>
      <c r="N16" s="2"/>
      <c r="R16" t="s">
        <v>14</v>
      </c>
    </row>
    <row r="17" spans="2:20">
      <c r="B17" t="s">
        <v>24</v>
      </c>
      <c r="C17">
        <v>0</v>
      </c>
      <c r="D17" s="1">
        <v>1000</v>
      </c>
      <c r="E17" s="1">
        <v>-1000</v>
      </c>
      <c r="H17" t="b">
        <v>1</v>
      </c>
      <c r="J17" t="s">
        <v>24</v>
      </c>
      <c r="K17" s="2">
        <v>0</v>
      </c>
      <c r="L17" s="2">
        <v>0</v>
      </c>
      <c r="M17" s="2">
        <f>AVERAGE(K17:L17)</f>
        <v>0</v>
      </c>
      <c r="N17" s="2">
        <v>1000</v>
      </c>
      <c r="O17" s="2">
        <f>+N17-M17</f>
        <v>1000</v>
      </c>
      <c r="Q17">
        <v>600</v>
      </c>
      <c r="R17" t="s">
        <v>24</v>
      </c>
    </row>
    <row r="18" spans="2:20">
      <c r="B18" t="s">
        <v>25</v>
      </c>
      <c r="C18">
        <v>832.61</v>
      </c>
      <c r="D18" s="1">
        <v>1000</v>
      </c>
      <c r="E18">
        <v>-167.39</v>
      </c>
      <c r="H18" t="b">
        <v>1</v>
      </c>
      <c r="J18" t="s">
        <v>25</v>
      </c>
      <c r="K18" s="2">
        <v>832.61</v>
      </c>
      <c r="L18" s="2">
        <v>391.4</v>
      </c>
      <c r="M18" s="2">
        <f>AVERAGE(K18:L18)</f>
        <v>612.005</v>
      </c>
      <c r="N18" s="2">
        <v>1000</v>
      </c>
      <c r="O18" s="2">
        <f>+N18-M18</f>
        <v>387.995</v>
      </c>
      <c r="R18" t="s">
        <v>25</v>
      </c>
    </row>
    <row r="19" spans="2:20">
      <c r="B19" t="s">
        <v>26</v>
      </c>
      <c r="C19" s="1">
        <v>19416.21</v>
      </c>
      <c r="D19" s="1">
        <v>30450</v>
      </c>
      <c r="E19" s="1">
        <v>-11033.79</v>
      </c>
      <c r="H19" t="b">
        <v>1</v>
      </c>
      <c r="J19" t="s">
        <v>26</v>
      </c>
      <c r="K19" s="2">
        <v>19416.21</v>
      </c>
      <c r="L19" s="2">
        <v>20069.849999999999</v>
      </c>
      <c r="M19" s="2">
        <f>AVERAGE(K19:L19)</f>
        <v>19743.03</v>
      </c>
      <c r="N19" s="2">
        <v>30450</v>
      </c>
      <c r="O19" s="2">
        <f>+N19-M19</f>
        <v>10706.970000000001</v>
      </c>
      <c r="Q19">
        <f>SUM(Q10:Q18)</f>
        <v>20100</v>
      </c>
      <c r="R19" t="s">
        <v>26</v>
      </c>
    </row>
    <row r="20" spans="2:20">
      <c r="H20" t="b">
        <v>1</v>
      </c>
      <c r="K20" s="2"/>
      <c r="L20" s="2"/>
      <c r="M20" s="2"/>
      <c r="N20" s="2"/>
    </row>
    <row r="21" spans="2:20">
      <c r="B21" t="s">
        <v>27</v>
      </c>
      <c r="H21" t="b">
        <v>1</v>
      </c>
      <c r="J21" t="s">
        <v>27</v>
      </c>
      <c r="K21" s="2"/>
      <c r="L21" s="2"/>
      <c r="M21" s="2"/>
      <c r="N21" s="2"/>
      <c r="R21" t="s">
        <v>27</v>
      </c>
    </row>
    <row r="22" spans="2:20">
      <c r="B22" t="s">
        <v>28</v>
      </c>
      <c r="C22">
        <v>60</v>
      </c>
      <c r="D22">
        <v>100</v>
      </c>
      <c r="E22">
        <v>40</v>
      </c>
      <c r="H22" t="b">
        <v>1</v>
      </c>
      <c r="J22" t="s">
        <v>28</v>
      </c>
      <c r="K22" s="2">
        <v>60</v>
      </c>
      <c r="L22" s="2">
        <v>50</v>
      </c>
      <c r="M22" s="2">
        <f>AVERAGE(K22:L22)</f>
        <v>55</v>
      </c>
      <c r="N22" s="2">
        <v>100</v>
      </c>
      <c r="O22" s="2">
        <f>+N22-M22</f>
        <v>45</v>
      </c>
      <c r="Q22">
        <v>100</v>
      </c>
      <c r="R22" t="s">
        <v>28</v>
      </c>
      <c r="T22" t="s">
        <v>82</v>
      </c>
    </row>
    <row r="23" spans="2:20">
      <c r="B23" t="s">
        <v>29</v>
      </c>
      <c r="H23" t="b">
        <v>1</v>
      </c>
      <c r="J23" t="s">
        <v>29</v>
      </c>
      <c r="K23" s="2"/>
      <c r="L23" s="2"/>
      <c r="M23" s="2"/>
      <c r="N23" s="2"/>
      <c r="R23" t="s">
        <v>29</v>
      </c>
    </row>
    <row r="24" spans="2:20">
      <c r="B24" t="s">
        <v>30</v>
      </c>
      <c r="C24" s="1">
        <v>3472.02</v>
      </c>
      <c r="D24" s="1">
        <v>5500</v>
      </c>
      <c r="E24" s="1">
        <v>2027.98</v>
      </c>
      <c r="H24" t="b">
        <v>1</v>
      </c>
      <c r="J24" t="s">
        <v>30</v>
      </c>
      <c r="K24" s="2">
        <v>3472.02</v>
      </c>
      <c r="L24" s="2">
        <v>1330.24</v>
      </c>
      <c r="M24" s="2">
        <f>AVERAGE(K24:L24)</f>
        <v>2401.13</v>
      </c>
      <c r="N24" s="2">
        <v>5500</v>
      </c>
      <c r="O24" s="2">
        <f>+N24-M24</f>
        <v>3098.87</v>
      </c>
      <c r="Q24">
        <v>5500</v>
      </c>
      <c r="R24" t="s">
        <v>30</v>
      </c>
    </row>
    <row r="25" spans="2:20">
      <c r="B25" t="s">
        <v>31</v>
      </c>
      <c r="C25">
        <v>422.2</v>
      </c>
      <c r="D25" s="1">
        <v>1000</v>
      </c>
      <c r="E25">
        <v>577.79999999999995</v>
      </c>
      <c r="H25" t="b">
        <v>1</v>
      </c>
      <c r="J25" t="s">
        <v>31</v>
      </c>
      <c r="K25" s="2">
        <v>422.2</v>
      </c>
      <c r="L25" s="2">
        <v>105.8</v>
      </c>
      <c r="M25" s="2">
        <f>AVERAGE(K25:L25)</f>
        <v>264</v>
      </c>
      <c r="N25" s="2">
        <v>1000</v>
      </c>
      <c r="O25" s="2">
        <f>+N25-M25</f>
        <v>736</v>
      </c>
      <c r="Q25">
        <v>500</v>
      </c>
      <c r="R25" t="s">
        <v>31</v>
      </c>
    </row>
    <row r="26" spans="2:20">
      <c r="B26" t="s">
        <v>32</v>
      </c>
      <c r="C26" s="1">
        <v>3089.72</v>
      </c>
      <c r="D26" s="1">
        <v>2000</v>
      </c>
      <c r="E26" s="1">
        <v>-1089.72</v>
      </c>
      <c r="H26" t="b">
        <v>1</v>
      </c>
      <c r="J26" t="s">
        <v>32</v>
      </c>
      <c r="K26" s="2">
        <v>3089.72</v>
      </c>
      <c r="L26" s="2">
        <v>2732.4</v>
      </c>
      <c r="M26" s="2">
        <f>AVERAGE(K26:L26)</f>
        <v>2911.06</v>
      </c>
      <c r="N26" s="2">
        <v>2000</v>
      </c>
      <c r="O26" s="2">
        <f>+N26-M26</f>
        <v>-911.06</v>
      </c>
      <c r="R26" t="s">
        <v>32</v>
      </c>
    </row>
    <row r="27" spans="2:20">
      <c r="B27" t="s">
        <v>33</v>
      </c>
      <c r="C27">
        <v>201.81</v>
      </c>
      <c r="D27" s="1">
        <v>1000</v>
      </c>
      <c r="E27">
        <v>798.19</v>
      </c>
      <c r="H27" t="b">
        <v>1</v>
      </c>
      <c r="J27" t="s">
        <v>33</v>
      </c>
      <c r="K27" s="2">
        <v>201.81</v>
      </c>
      <c r="L27" s="2">
        <v>335.27</v>
      </c>
      <c r="M27" s="2">
        <f>AVERAGE(K27:L27)</f>
        <v>268.53999999999996</v>
      </c>
      <c r="N27" s="2">
        <v>1000</v>
      </c>
      <c r="O27" s="2">
        <f>+N27-M27</f>
        <v>731.46</v>
      </c>
      <c r="Q27">
        <v>500</v>
      </c>
      <c r="R27" t="s">
        <v>33</v>
      </c>
    </row>
    <row r="28" spans="2:20">
      <c r="B28" t="s">
        <v>34</v>
      </c>
      <c r="H28" t="b">
        <v>1</v>
      </c>
      <c r="J28" t="s">
        <v>34</v>
      </c>
      <c r="K28" s="2"/>
      <c r="L28" s="2"/>
      <c r="M28" s="2"/>
      <c r="N28" s="2"/>
      <c r="R28" t="s">
        <v>34</v>
      </c>
    </row>
    <row r="29" spans="2:20">
      <c r="B29" t="s">
        <v>35</v>
      </c>
      <c r="C29">
        <v>96.59</v>
      </c>
      <c r="D29">
        <v>0</v>
      </c>
      <c r="E29">
        <v>-96.59</v>
      </c>
      <c r="H29" t="b">
        <v>1</v>
      </c>
      <c r="J29" t="s">
        <v>35</v>
      </c>
      <c r="K29" s="2">
        <v>96.59</v>
      </c>
      <c r="L29" s="2">
        <v>1066.9000000000001</v>
      </c>
      <c r="M29" s="2">
        <f>AVERAGE(K29:L29)</f>
        <v>581.745</v>
      </c>
      <c r="N29" s="2">
        <v>0</v>
      </c>
      <c r="O29" s="2">
        <f>+N29-M29</f>
        <v>-581.745</v>
      </c>
      <c r="Q29">
        <v>1500</v>
      </c>
      <c r="R29" t="s">
        <v>35</v>
      </c>
    </row>
    <row r="30" spans="2:20">
      <c r="B30" t="s">
        <v>36</v>
      </c>
      <c r="C30">
        <v>83</v>
      </c>
      <c r="D30">
        <v>0</v>
      </c>
      <c r="E30">
        <v>-83</v>
      </c>
      <c r="H30" t="b">
        <v>1</v>
      </c>
      <c r="J30" t="s">
        <v>36</v>
      </c>
      <c r="K30" s="2">
        <v>83</v>
      </c>
      <c r="L30" s="2">
        <v>127</v>
      </c>
      <c r="M30" s="2">
        <f>AVERAGE(K30:L30)</f>
        <v>105</v>
      </c>
      <c r="N30" s="2">
        <v>0</v>
      </c>
      <c r="O30" s="2">
        <f>+N30-M30</f>
        <v>-105</v>
      </c>
      <c r="Q30">
        <v>500</v>
      </c>
      <c r="R30" t="s">
        <v>36</v>
      </c>
    </row>
    <row r="31" spans="2:20">
      <c r="B31" t="s">
        <v>37</v>
      </c>
      <c r="C31">
        <v>359.37</v>
      </c>
      <c r="D31">
        <v>0</v>
      </c>
      <c r="E31">
        <v>-359.37</v>
      </c>
      <c r="H31" t="b">
        <v>1</v>
      </c>
      <c r="J31" t="s">
        <v>37</v>
      </c>
      <c r="K31" s="2">
        <v>359.37</v>
      </c>
      <c r="L31" s="2">
        <v>470.1</v>
      </c>
      <c r="M31" s="2">
        <f>AVERAGE(K31:L31)</f>
        <v>414.73500000000001</v>
      </c>
      <c r="N31" s="2">
        <v>0</v>
      </c>
      <c r="O31" s="2">
        <f>+N31-M31</f>
        <v>-414.73500000000001</v>
      </c>
      <c r="Q31">
        <v>500</v>
      </c>
      <c r="R31" t="s">
        <v>37</v>
      </c>
    </row>
    <row r="32" spans="2:20">
      <c r="B32" t="s">
        <v>38</v>
      </c>
      <c r="C32">
        <v>529.58000000000004</v>
      </c>
      <c r="D32">
        <v>0</v>
      </c>
      <c r="E32">
        <v>-529.58000000000004</v>
      </c>
      <c r="H32" t="b">
        <v>1</v>
      </c>
      <c r="J32" t="s">
        <v>38</v>
      </c>
      <c r="K32" s="2">
        <v>529.58000000000004</v>
      </c>
      <c r="L32" s="2">
        <v>991.84</v>
      </c>
      <c r="M32" s="2">
        <f>AVERAGE(K32:L32)</f>
        <v>760.71</v>
      </c>
      <c r="N32" s="2">
        <v>0</v>
      </c>
      <c r="O32" s="2">
        <f>+N32-M32</f>
        <v>-760.71</v>
      </c>
      <c r="Q32">
        <v>1000</v>
      </c>
      <c r="R32" t="s">
        <v>38</v>
      </c>
    </row>
    <row r="33" spans="2:18">
      <c r="B33" t="s">
        <v>39</v>
      </c>
      <c r="C33">
        <v>504.03</v>
      </c>
      <c r="D33" s="1">
        <v>2700</v>
      </c>
      <c r="E33" s="1">
        <v>2195.9699999999998</v>
      </c>
      <c r="H33" t="b">
        <v>1</v>
      </c>
      <c r="J33" t="s">
        <v>39</v>
      </c>
      <c r="K33" s="2">
        <v>504.03</v>
      </c>
      <c r="L33" s="2">
        <v>0</v>
      </c>
      <c r="M33" s="2">
        <f>AVERAGE(K33:L33)</f>
        <v>252.01499999999999</v>
      </c>
      <c r="N33" s="2">
        <v>2700</v>
      </c>
      <c r="O33" s="2">
        <f>+N33-M33</f>
        <v>2447.9850000000001</v>
      </c>
      <c r="R33" t="s">
        <v>39</v>
      </c>
    </row>
    <row r="34" spans="2:18">
      <c r="B34" t="s">
        <v>40</v>
      </c>
      <c r="C34" s="1">
        <v>1572.57</v>
      </c>
      <c r="D34" s="1">
        <v>2700</v>
      </c>
      <c r="E34" s="1">
        <v>1127.43</v>
      </c>
      <c r="H34" t="b">
        <v>1</v>
      </c>
      <c r="J34" t="s">
        <v>40</v>
      </c>
      <c r="K34" s="2">
        <v>1572.57</v>
      </c>
      <c r="L34" s="2">
        <v>2655.84</v>
      </c>
      <c r="M34" s="2">
        <f>AVERAGE(K34:L34)</f>
        <v>2114.2049999999999</v>
      </c>
      <c r="N34" s="2">
        <v>2700</v>
      </c>
      <c r="O34" s="2">
        <f>+N34-M34</f>
        <v>585.79500000000007</v>
      </c>
      <c r="R34" t="s">
        <v>40</v>
      </c>
    </row>
    <row r="35" spans="2:18">
      <c r="B35" t="s">
        <v>41</v>
      </c>
      <c r="H35" t="b">
        <v>1</v>
      </c>
      <c r="J35" t="s">
        <v>41</v>
      </c>
      <c r="K35" s="2"/>
      <c r="L35" s="2"/>
      <c r="M35" s="2"/>
      <c r="N35" s="2"/>
      <c r="R35" t="s">
        <v>41</v>
      </c>
    </row>
    <row r="36" spans="2:18">
      <c r="B36" t="s">
        <v>42</v>
      </c>
      <c r="C36" s="1">
        <v>8256.3799999999992</v>
      </c>
      <c r="D36" s="1">
        <v>10500</v>
      </c>
      <c r="E36" s="1">
        <v>2243.62</v>
      </c>
      <c r="H36" t="b">
        <v>1</v>
      </c>
      <c r="J36" t="s">
        <v>42</v>
      </c>
      <c r="K36" s="2">
        <v>8256.3799999999992</v>
      </c>
      <c r="L36" s="2">
        <v>0</v>
      </c>
      <c r="M36" s="2">
        <f>AVERAGE(K36:L36)</f>
        <v>4128.1899999999996</v>
      </c>
      <c r="N36" s="2">
        <v>10500</v>
      </c>
      <c r="O36" s="2">
        <f>+N36-M36</f>
        <v>6371.81</v>
      </c>
      <c r="R36" t="s">
        <v>42</v>
      </c>
    </row>
    <row r="37" spans="2:18">
      <c r="B37" t="s">
        <v>43</v>
      </c>
      <c r="C37" s="1">
        <v>8256.3799999999992</v>
      </c>
      <c r="D37" s="1">
        <v>10500</v>
      </c>
      <c r="E37" s="1">
        <v>2243.62</v>
      </c>
      <c r="H37" t="b">
        <v>1</v>
      </c>
      <c r="J37" t="s">
        <v>43</v>
      </c>
      <c r="K37" s="2">
        <v>8256.3799999999992</v>
      </c>
      <c r="L37" s="2">
        <v>10782.51</v>
      </c>
      <c r="M37" s="2">
        <f>AVERAGE(K37:L37)</f>
        <v>9519.4449999999997</v>
      </c>
      <c r="N37" s="2">
        <v>10500</v>
      </c>
      <c r="O37" s="2">
        <f>+N37-M37</f>
        <v>980.55500000000029</v>
      </c>
      <c r="Q37">
        <v>11000</v>
      </c>
      <c r="R37" t="s">
        <v>43</v>
      </c>
    </row>
    <row r="38" spans="2:18">
      <c r="B38" t="s">
        <v>44</v>
      </c>
      <c r="C38" s="1">
        <v>17014.7</v>
      </c>
      <c r="D38" s="1">
        <v>22700</v>
      </c>
      <c r="E38" s="1">
        <v>5685.3</v>
      </c>
      <c r="H38" t="b">
        <v>1</v>
      </c>
      <c r="J38" t="s">
        <v>44</v>
      </c>
      <c r="K38" s="2">
        <v>17014.7</v>
      </c>
      <c r="L38" s="2">
        <v>17942.060000000001</v>
      </c>
      <c r="M38" s="2">
        <f>AVERAGE(K38:L38)</f>
        <v>17478.38</v>
      </c>
      <c r="N38" s="2">
        <v>22700</v>
      </c>
      <c r="O38" s="2">
        <f>+N38-M38</f>
        <v>5221.619999999999</v>
      </c>
      <c r="R38" t="s">
        <v>44</v>
      </c>
    </row>
    <row r="39" spans="2:18">
      <c r="B39" t="s">
        <v>45</v>
      </c>
      <c r="H39" t="b">
        <v>1</v>
      </c>
      <c r="J39" t="s">
        <v>45</v>
      </c>
      <c r="K39" s="2"/>
      <c r="L39" s="2"/>
      <c r="M39" s="2"/>
      <c r="N39" s="2"/>
      <c r="R39" t="s">
        <v>45</v>
      </c>
    </row>
    <row r="40" spans="2:18">
      <c r="B40" t="s">
        <v>46</v>
      </c>
      <c r="C40">
        <v>0</v>
      </c>
      <c r="D40">
        <v>909</v>
      </c>
      <c r="E40">
        <v>909</v>
      </c>
      <c r="H40" t="b">
        <v>1</v>
      </c>
      <c r="J40" t="s">
        <v>46</v>
      </c>
      <c r="K40" s="2">
        <v>0</v>
      </c>
      <c r="L40" s="2">
        <v>0</v>
      </c>
      <c r="M40" s="2">
        <f>AVERAGE(K40:L40)</f>
        <v>0</v>
      </c>
      <c r="N40" s="2">
        <v>909</v>
      </c>
      <c r="O40" s="2">
        <f>+N40-M40</f>
        <v>909</v>
      </c>
      <c r="R40" t="s">
        <v>46</v>
      </c>
    </row>
    <row r="41" spans="2:18">
      <c r="B41" t="s">
        <v>47</v>
      </c>
      <c r="C41">
        <v>0</v>
      </c>
      <c r="D41">
        <v>606</v>
      </c>
      <c r="E41">
        <v>606</v>
      </c>
      <c r="H41" t="b">
        <v>1</v>
      </c>
      <c r="J41" t="s">
        <v>47</v>
      </c>
      <c r="K41" s="2">
        <v>0</v>
      </c>
      <c r="L41" s="2">
        <v>0</v>
      </c>
      <c r="M41" s="2">
        <f>AVERAGE(K41:L41)</f>
        <v>0</v>
      </c>
      <c r="N41" s="2">
        <v>606</v>
      </c>
      <c r="O41" s="2">
        <f>+N41-M41</f>
        <v>606</v>
      </c>
      <c r="R41" t="s">
        <v>47</v>
      </c>
    </row>
    <row r="42" spans="2:18">
      <c r="B42" t="s">
        <v>48</v>
      </c>
      <c r="C42">
        <v>0</v>
      </c>
      <c r="D42" s="1">
        <v>1515</v>
      </c>
      <c r="E42" s="1">
        <v>1515</v>
      </c>
      <c r="H42" t="b">
        <v>1</v>
      </c>
      <c r="J42" t="s">
        <v>48</v>
      </c>
      <c r="K42" s="2">
        <v>0</v>
      </c>
      <c r="L42" s="2">
        <v>0</v>
      </c>
      <c r="M42" s="2">
        <f>AVERAGE(K42:L42)</f>
        <v>0</v>
      </c>
      <c r="N42" s="2">
        <v>1515</v>
      </c>
      <c r="O42" s="2">
        <f>+N42-M42</f>
        <v>1515</v>
      </c>
      <c r="R42" t="s">
        <v>48</v>
      </c>
    </row>
    <row r="43" spans="2:18">
      <c r="B43" t="s">
        <v>49</v>
      </c>
      <c r="C43">
        <v>-3.07</v>
      </c>
      <c r="D43" s="1">
        <v>2000</v>
      </c>
      <c r="E43" s="1">
        <v>2003.07</v>
      </c>
      <c r="H43" t="b">
        <v>1</v>
      </c>
      <c r="J43" t="s">
        <v>49</v>
      </c>
      <c r="K43" s="2">
        <v>-3.07</v>
      </c>
      <c r="L43" s="2">
        <v>205.7</v>
      </c>
      <c r="M43" s="2">
        <f>AVERAGE(K43:L43)</f>
        <v>101.315</v>
      </c>
      <c r="N43" s="2">
        <v>2000</v>
      </c>
      <c r="O43" s="2">
        <f>+N43-M43</f>
        <v>1898.6849999999999</v>
      </c>
      <c r="Q43">
        <v>500</v>
      </c>
      <c r="R43" t="s">
        <v>49</v>
      </c>
    </row>
    <row r="44" spans="2:18">
      <c r="B44" t="s">
        <v>50</v>
      </c>
      <c r="H44" t="b">
        <v>1</v>
      </c>
      <c r="J44" t="s">
        <v>50</v>
      </c>
      <c r="K44" s="2"/>
      <c r="L44" s="2"/>
      <c r="M44" s="2"/>
      <c r="N44" s="2"/>
      <c r="R44" t="s">
        <v>50</v>
      </c>
    </row>
    <row r="45" spans="2:18">
      <c r="B45" t="s">
        <v>51</v>
      </c>
      <c r="C45">
        <v>89.55</v>
      </c>
      <c r="D45">
        <v>250</v>
      </c>
      <c r="E45">
        <v>160.44999999999999</v>
      </c>
      <c r="H45" t="b">
        <v>1</v>
      </c>
      <c r="J45" t="s">
        <v>51</v>
      </c>
      <c r="K45" s="2">
        <v>89.55</v>
      </c>
      <c r="L45" s="2">
        <v>207.96</v>
      </c>
      <c r="M45" s="2">
        <f>AVERAGE(K45:L45)</f>
        <v>148.755</v>
      </c>
      <c r="N45" s="2">
        <v>250</v>
      </c>
      <c r="O45" s="2">
        <f>+N45-M45</f>
        <v>101.245</v>
      </c>
      <c r="Q45">
        <v>500</v>
      </c>
      <c r="R45" t="s">
        <v>51</v>
      </c>
    </row>
    <row r="46" spans="2:18">
      <c r="B46" t="s">
        <v>52</v>
      </c>
      <c r="C46">
        <v>868</v>
      </c>
      <c r="D46">
        <v>900</v>
      </c>
      <c r="E46">
        <v>32</v>
      </c>
      <c r="H46" t="b">
        <v>1</v>
      </c>
      <c r="J46" t="s">
        <v>52</v>
      </c>
      <c r="K46" s="2">
        <v>868</v>
      </c>
      <c r="L46" s="2">
        <v>672</v>
      </c>
      <c r="M46" s="2">
        <f>AVERAGE(K46:L46)</f>
        <v>770</v>
      </c>
      <c r="N46" s="2">
        <v>900</v>
      </c>
      <c r="O46" s="2">
        <f>+N46-M46</f>
        <v>130</v>
      </c>
      <c r="Q46">
        <v>1000</v>
      </c>
      <c r="R46" t="s">
        <v>52</v>
      </c>
    </row>
    <row r="47" spans="2:18">
      <c r="B47" t="s">
        <v>53</v>
      </c>
      <c r="C47">
        <v>79.7</v>
      </c>
      <c r="D47">
        <v>600</v>
      </c>
      <c r="E47">
        <v>520.29999999999995</v>
      </c>
      <c r="H47" t="b">
        <v>1</v>
      </c>
      <c r="J47" t="s">
        <v>53</v>
      </c>
      <c r="K47" s="2">
        <v>79.7</v>
      </c>
      <c r="L47" s="2">
        <v>40</v>
      </c>
      <c r="M47" s="2">
        <f>AVERAGE(K47:L47)</f>
        <v>59.85</v>
      </c>
      <c r="N47" s="2">
        <v>600</v>
      </c>
      <c r="O47" s="2">
        <f>+N47-M47</f>
        <v>540.15</v>
      </c>
      <c r="Q47">
        <v>60</v>
      </c>
      <c r="R47" t="s">
        <v>53</v>
      </c>
    </row>
    <row r="48" spans="2:18">
      <c r="B48" t="s">
        <v>54</v>
      </c>
      <c r="C48">
        <v>176.18</v>
      </c>
      <c r="D48">
        <v>75</v>
      </c>
      <c r="E48">
        <v>-101.18</v>
      </c>
      <c r="H48" t="b">
        <v>1</v>
      </c>
      <c r="J48" t="s">
        <v>54</v>
      </c>
      <c r="K48" s="2">
        <v>176.18</v>
      </c>
      <c r="L48" s="2">
        <v>100.88</v>
      </c>
      <c r="M48" s="2">
        <f>AVERAGE(K48:L48)</f>
        <v>138.53</v>
      </c>
      <c r="N48" s="2">
        <v>75</v>
      </c>
      <c r="O48" s="2">
        <f>+N48-M48</f>
        <v>-63.53</v>
      </c>
      <c r="Q48">
        <v>200</v>
      </c>
      <c r="R48" t="s">
        <v>54</v>
      </c>
    </row>
    <row r="49" spans="2:18">
      <c r="B49" t="s">
        <v>55</v>
      </c>
      <c r="C49">
        <v>21.93</v>
      </c>
      <c r="D49">
        <v>250</v>
      </c>
      <c r="E49">
        <v>228.07</v>
      </c>
      <c r="H49" t="b">
        <v>1</v>
      </c>
      <c r="J49" t="s">
        <v>55</v>
      </c>
      <c r="K49" s="2">
        <v>21.93</v>
      </c>
      <c r="L49" s="2">
        <v>0</v>
      </c>
      <c r="M49" s="2">
        <f>AVERAGE(K49:L49)</f>
        <v>10.965</v>
      </c>
      <c r="N49" s="2">
        <v>250</v>
      </c>
      <c r="O49" s="2">
        <f>+N49-M49</f>
        <v>239.035</v>
      </c>
      <c r="Q49">
        <v>200</v>
      </c>
      <c r="R49" t="s">
        <v>55</v>
      </c>
    </row>
    <row r="50" spans="2:18">
      <c r="B50" t="s">
        <v>56</v>
      </c>
      <c r="C50" s="1">
        <v>1235.3599999999999</v>
      </c>
      <c r="D50" s="1">
        <v>2075</v>
      </c>
      <c r="E50">
        <v>839.64</v>
      </c>
      <c r="H50" t="b">
        <v>1</v>
      </c>
      <c r="J50" t="s">
        <v>56</v>
      </c>
      <c r="K50" s="2">
        <v>1235.3599999999999</v>
      </c>
      <c r="L50" s="2">
        <v>1020.84</v>
      </c>
      <c r="M50" s="2">
        <f>AVERAGE(K50:L50)</f>
        <v>1128.0999999999999</v>
      </c>
      <c r="N50" s="2">
        <v>2075</v>
      </c>
      <c r="O50" s="2">
        <f>+N50-M50</f>
        <v>946.90000000000009</v>
      </c>
      <c r="R50" t="s">
        <v>56</v>
      </c>
    </row>
    <row r="51" spans="2:18">
      <c r="B51" t="s">
        <v>57</v>
      </c>
      <c r="C51">
        <v>0</v>
      </c>
      <c r="D51">
        <v>60</v>
      </c>
      <c r="E51">
        <v>60</v>
      </c>
      <c r="H51" t="b">
        <v>1</v>
      </c>
      <c r="J51" t="s">
        <v>57</v>
      </c>
      <c r="K51" s="2">
        <v>0</v>
      </c>
      <c r="L51" s="2">
        <v>22</v>
      </c>
      <c r="M51" s="2">
        <f>AVERAGE(K51:L51)</f>
        <v>11</v>
      </c>
      <c r="N51" s="2">
        <v>60</v>
      </c>
      <c r="O51" s="2">
        <f>+N51-M51</f>
        <v>49</v>
      </c>
      <c r="Q51">
        <v>50</v>
      </c>
      <c r="R51" t="s">
        <v>57</v>
      </c>
    </row>
    <row r="52" spans="2:18">
      <c r="B52" t="s">
        <v>58</v>
      </c>
      <c r="C52">
        <v>200</v>
      </c>
      <c r="D52">
        <v>0</v>
      </c>
      <c r="E52">
        <v>-200</v>
      </c>
      <c r="H52" t="b">
        <v>1</v>
      </c>
      <c r="J52" t="s">
        <v>58</v>
      </c>
      <c r="K52" s="2">
        <v>200</v>
      </c>
      <c r="L52" s="2">
        <v>465</v>
      </c>
      <c r="M52" s="2">
        <f>AVERAGE(K52:L52)</f>
        <v>332.5</v>
      </c>
      <c r="N52" s="2">
        <v>0</v>
      </c>
      <c r="O52" s="2">
        <f>+N52-M52</f>
        <v>-332.5</v>
      </c>
      <c r="Q52">
        <v>600</v>
      </c>
      <c r="R52" t="s">
        <v>58</v>
      </c>
    </row>
    <row r="53" spans="2:18">
      <c r="B53" t="s">
        <v>59</v>
      </c>
      <c r="C53" s="1">
        <v>18506.990000000002</v>
      </c>
      <c r="D53" s="1">
        <v>28450</v>
      </c>
      <c r="E53" s="1">
        <v>9943.01</v>
      </c>
      <c r="H53" t="b">
        <v>1</v>
      </c>
      <c r="J53" t="s">
        <v>59</v>
      </c>
      <c r="K53" s="2">
        <v>18506.990000000002</v>
      </c>
      <c r="L53" s="2">
        <v>19705.599999999999</v>
      </c>
      <c r="M53" s="2">
        <f>AVERAGE(K53:L53)</f>
        <v>19106.294999999998</v>
      </c>
      <c r="N53" s="2">
        <v>28450</v>
      </c>
      <c r="O53" s="2">
        <f>+N53-M53</f>
        <v>9343.7050000000017</v>
      </c>
      <c r="R53" t="s">
        <v>59</v>
      </c>
    </row>
    <row r="54" spans="2:18">
      <c r="H54" t="b">
        <v>1</v>
      </c>
      <c r="K54" s="2"/>
      <c r="L54" s="2"/>
      <c r="M54" s="2"/>
      <c r="N54" s="2"/>
    </row>
    <row r="55" spans="2:18">
      <c r="B55" t="s">
        <v>60</v>
      </c>
      <c r="H55" t="b">
        <v>1</v>
      </c>
      <c r="J55" t="s">
        <v>60</v>
      </c>
      <c r="K55" s="2"/>
      <c r="L55" s="2"/>
      <c r="M55" s="2"/>
      <c r="N55" s="2"/>
      <c r="R55" t="s">
        <v>60</v>
      </c>
    </row>
    <row r="56" spans="2:18">
      <c r="B56" t="s">
        <v>61</v>
      </c>
      <c r="C56">
        <v>0</v>
      </c>
      <c r="D56">
        <v>0</v>
      </c>
      <c r="E56">
        <v>0</v>
      </c>
      <c r="H56" t="b">
        <v>1</v>
      </c>
      <c r="J56" t="s">
        <v>61</v>
      </c>
      <c r="K56" s="2">
        <v>0</v>
      </c>
      <c r="L56" s="2">
        <v>0</v>
      </c>
      <c r="M56" s="2">
        <f>AVERAGE(K56:L56)</f>
        <v>0</v>
      </c>
      <c r="N56" s="2">
        <v>0</v>
      </c>
      <c r="R56" t="s">
        <v>61</v>
      </c>
    </row>
    <row r="57" spans="2:18">
      <c r="B57" t="s">
        <v>62</v>
      </c>
      <c r="C57">
        <v>909.22</v>
      </c>
      <c r="D57" s="1">
        <v>2000</v>
      </c>
      <c r="E57" s="1">
        <v>-1090.78</v>
      </c>
      <c r="H57" t="b">
        <v>1</v>
      </c>
      <c r="J57" t="s">
        <v>62</v>
      </c>
      <c r="K57" s="2">
        <v>909.22</v>
      </c>
      <c r="L57" s="2">
        <v>364.25</v>
      </c>
      <c r="M57" s="2">
        <f>AVERAGE(K57:L57)</f>
        <v>636.73500000000001</v>
      </c>
      <c r="N57" s="2">
        <v>2000</v>
      </c>
      <c r="O57" s="2">
        <f>+N57-M57</f>
        <v>1363.2649999999999</v>
      </c>
      <c r="R57" t="s">
        <v>62</v>
      </c>
    </row>
    <row r="58" spans="2:18">
      <c r="K58" s="2"/>
      <c r="L58" s="2"/>
      <c r="M58" s="2"/>
      <c r="N58" s="2"/>
    </row>
    <row r="59" spans="2:18">
      <c r="K59" s="2"/>
      <c r="L59" s="2"/>
      <c r="M59" s="2"/>
      <c r="N59" s="2"/>
    </row>
    <row r="60" spans="2:18">
      <c r="K60" s="2"/>
      <c r="L60" s="2"/>
      <c r="M60" s="2"/>
      <c r="N60" s="2"/>
    </row>
    <row r="61" spans="2:18">
      <c r="K61" s="2"/>
      <c r="L61" s="2"/>
      <c r="M61" s="2"/>
      <c r="N61" s="2"/>
    </row>
    <row r="62" spans="2:18">
      <c r="K62" s="2"/>
      <c r="L62" s="2"/>
      <c r="M62" s="2"/>
      <c r="N62" s="2"/>
    </row>
    <row r="63" spans="2:18">
      <c r="K63" s="2"/>
      <c r="L63" s="2"/>
      <c r="M63" s="2"/>
      <c r="N63" s="2"/>
    </row>
    <row r="64" spans="2:18">
      <c r="K64" s="2"/>
      <c r="L64" s="2"/>
      <c r="M64" s="2"/>
      <c r="N64" s="2"/>
    </row>
    <row r="65" spans="11:14">
      <c r="K65" s="2"/>
      <c r="L65" s="2"/>
      <c r="M65" s="2"/>
      <c r="N65" s="2"/>
    </row>
    <row r="66" spans="11:14">
      <c r="K66" s="2"/>
      <c r="L66" s="2"/>
      <c r="M66" s="2"/>
      <c r="N66" s="2"/>
    </row>
    <row r="67" spans="11:14">
      <c r="K67" s="2"/>
      <c r="L67" s="2"/>
      <c r="M67" s="2"/>
      <c r="N67" s="2"/>
    </row>
    <row r="68" spans="11:14">
      <c r="K68" s="2"/>
      <c r="L68" s="2"/>
      <c r="M68" s="2"/>
      <c r="N68" s="2"/>
    </row>
    <row r="69" spans="11:14">
      <c r="K69" s="2"/>
      <c r="L69" s="2"/>
      <c r="M69" s="2"/>
      <c r="N69" s="2"/>
    </row>
    <row r="70" spans="11:14">
      <c r="K70" s="2"/>
      <c r="L70" s="2"/>
      <c r="M70" s="2"/>
      <c r="N70" s="2"/>
    </row>
    <row r="71" spans="11:14">
      <c r="K71" s="2"/>
      <c r="L71" s="2"/>
      <c r="M71" s="2"/>
      <c r="N71" s="2"/>
    </row>
    <row r="72" spans="11:14">
      <c r="K72" s="2"/>
      <c r="L72" s="2"/>
      <c r="M72" s="2"/>
      <c r="N72" s="2"/>
    </row>
    <row r="73" spans="11:14">
      <c r="K73" s="2"/>
      <c r="L73" s="2"/>
      <c r="M73" s="2"/>
      <c r="N73" s="2"/>
    </row>
    <row r="74" spans="11:14">
      <c r="K74" s="2"/>
      <c r="L74" s="2"/>
      <c r="M74" s="2"/>
      <c r="N74" s="2"/>
    </row>
    <row r="75" spans="11:14">
      <c r="K75" s="2"/>
      <c r="L75" s="2"/>
      <c r="M75" s="2"/>
      <c r="N75" s="2"/>
    </row>
    <row r="76" spans="11:14">
      <c r="K76" s="2"/>
      <c r="L76" s="2"/>
      <c r="M76" s="2"/>
      <c r="N76" s="2"/>
    </row>
    <row r="77" spans="11:14">
      <c r="K77" s="2"/>
      <c r="L77" s="2"/>
      <c r="M77" s="2"/>
      <c r="N77" s="2"/>
    </row>
    <row r="78" spans="11:14">
      <c r="K78" s="2"/>
      <c r="L78" s="2"/>
      <c r="M78" s="2"/>
      <c r="N78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G88"/>
  <sheetViews>
    <sheetView topLeftCell="A41" workbookViewId="0">
      <selection activeCell="B53" sqref="B53"/>
    </sheetView>
  </sheetViews>
  <sheetFormatPr defaultRowHeight="15"/>
  <cols>
    <col min="1" max="1" width="21.85546875" customWidth="1"/>
    <col min="2" max="2" width="20.140625" customWidth="1"/>
    <col min="3" max="3" width="9.85546875" customWidth="1"/>
    <col min="4" max="4" width="20.85546875" bestFit="1" customWidth="1"/>
  </cols>
  <sheetData>
    <row r="5" spans="1:4">
      <c r="A5" t="s">
        <v>2</v>
      </c>
      <c r="B5" t="s">
        <v>63</v>
      </c>
      <c r="C5" t="e">
        <v>#NAME?</v>
      </c>
      <c r="D5" t="s">
        <v>64</v>
      </c>
    </row>
    <row r="7" spans="1:4">
      <c r="A7" t="s">
        <v>5</v>
      </c>
    </row>
    <row r="8" spans="1:4">
      <c r="A8" t="s">
        <v>6</v>
      </c>
      <c r="B8">
        <v>0</v>
      </c>
      <c r="C8" s="1">
        <v>10000</v>
      </c>
      <c r="D8" s="1">
        <v>-10000</v>
      </c>
    </row>
    <row r="9" spans="1:4">
      <c r="A9" t="s">
        <v>7</v>
      </c>
    </row>
    <row r="10" spans="1:4">
      <c r="A10" t="s">
        <v>8</v>
      </c>
      <c r="B10">
        <v>863.46</v>
      </c>
      <c r="C10" s="1">
        <v>4500</v>
      </c>
      <c r="D10" s="1">
        <v>-3636.54</v>
      </c>
    </row>
    <row r="11" spans="1:4">
      <c r="A11" t="s">
        <v>9</v>
      </c>
      <c r="B11" s="1">
        <v>2166.44</v>
      </c>
      <c r="C11" s="1">
        <v>1500</v>
      </c>
      <c r="D11">
        <v>666.44</v>
      </c>
    </row>
    <row r="12" spans="1:4">
      <c r="A12" t="s">
        <v>10</v>
      </c>
    </row>
    <row r="13" spans="1:4">
      <c r="A13" t="s">
        <v>65</v>
      </c>
      <c r="B13" s="1">
        <v>1564</v>
      </c>
      <c r="C13">
        <v>0</v>
      </c>
      <c r="D13" s="1">
        <v>1564</v>
      </c>
    </row>
    <row r="14" spans="1:4">
      <c r="A14" t="s">
        <v>66</v>
      </c>
      <c r="B14" s="1">
        <v>3463</v>
      </c>
      <c r="C14">
        <v>0</v>
      </c>
      <c r="D14" s="1">
        <v>3463</v>
      </c>
    </row>
    <row r="15" spans="1:4">
      <c r="A15" t="s">
        <v>67</v>
      </c>
      <c r="B15">
        <v>168.85</v>
      </c>
      <c r="C15">
        <v>0</v>
      </c>
      <c r="D15">
        <v>168.85</v>
      </c>
    </row>
    <row r="16" spans="1:4">
      <c r="A16" t="s">
        <v>68</v>
      </c>
      <c r="B16">
        <v>775</v>
      </c>
      <c r="C16">
        <v>0</v>
      </c>
      <c r="D16">
        <v>775</v>
      </c>
    </row>
    <row r="17" spans="1:4">
      <c r="A17" t="s">
        <v>69</v>
      </c>
      <c r="B17" s="1">
        <v>10677.7</v>
      </c>
      <c r="C17">
        <v>0</v>
      </c>
      <c r="D17" s="1">
        <v>10677.7</v>
      </c>
    </row>
    <row r="18" spans="1:4">
      <c r="A18" t="s">
        <v>11</v>
      </c>
      <c r="B18">
        <v>0</v>
      </c>
      <c r="C18" s="1">
        <v>13450</v>
      </c>
      <c r="D18" s="1">
        <v>-13450</v>
      </c>
    </row>
    <row r="19" spans="1:4">
      <c r="A19" t="s">
        <v>12</v>
      </c>
      <c r="B19" s="1">
        <v>16648.55</v>
      </c>
      <c r="C19" s="1">
        <v>13450</v>
      </c>
      <c r="D19" s="1">
        <v>3198.55</v>
      </c>
    </row>
    <row r="20" spans="1:4">
      <c r="A20" t="s">
        <v>13</v>
      </c>
      <c r="B20" s="1">
        <v>19678.45</v>
      </c>
      <c r="C20" s="1">
        <v>19450</v>
      </c>
      <c r="D20">
        <v>228.45</v>
      </c>
    </row>
    <row r="21" spans="1:4">
      <c r="A21" t="s">
        <v>14</v>
      </c>
    </row>
    <row r="24" spans="1:4">
      <c r="A24" t="s">
        <v>15</v>
      </c>
      <c r="B24">
        <v>25</v>
      </c>
      <c r="C24">
        <v>0</v>
      </c>
      <c r="D24">
        <v>25</v>
      </c>
    </row>
    <row r="25" spans="1:4">
      <c r="A25" t="s">
        <v>16</v>
      </c>
      <c r="B25">
        <v>55</v>
      </c>
      <c r="C25">
        <v>0</v>
      </c>
      <c r="D25">
        <v>55</v>
      </c>
    </row>
    <row r="26" spans="1:4">
      <c r="A26" t="s">
        <v>17</v>
      </c>
      <c r="B26">
        <v>50</v>
      </c>
      <c r="C26">
        <v>0</v>
      </c>
      <c r="D26">
        <v>50</v>
      </c>
    </row>
    <row r="27" spans="1:4">
      <c r="A27" t="s">
        <v>18</v>
      </c>
      <c r="B27">
        <v>55</v>
      </c>
      <c r="C27">
        <v>0</v>
      </c>
      <c r="D27">
        <v>55</v>
      </c>
    </row>
    <row r="28" spans="1:4">
      <c r="A28" t="s">
        <v>19</v>
      </c>
      <c r="B28">
        <v>15</v>
      </c>
      <c r="C28">
        <v>0</v>
      </c>
      <c r="D28">
        <v>15</v>
      </c>
    </row>
    <row r="29" spans="1:4">
      <c r="A29" t="s">
        <v>70</v>
      </c>
      <c r="B29">
        <v>5</v>
      </c>
      <c r="C29">
        <v>0</v>
      </c>
      <c r="D29">
        <v>5</v>
      </c>
    </row>
    <row r="30" spans="1:4">
      <c r="A30" t="s">
        <v>71</v>
      </c>
      <c r="B30">
        <v>20</v>
      </c>
      <c r="C30">
        <v>0</v>
      </c>
      <c r="D30">
        <v>20</v>
      </c>
    </row>
    <row r="31" spans="1:4">
      <c r="A31" t="s">
        <v>20</v>
      </c>
      <c r="B31">
        <v>10</v>
      </c>
      <c r="C31">
        <v>0</v>
      </c>
      <c r="D31">
        <v>10</v>
      </c>
    </row>
    <row r="32" spans="1:4">
      <c r="A32" t="s">
        <v>21</v>
      </c>
      <c r="B32">
        <v>17.5</v>
      </c>
      <c r="C32">
        <v>0</v>
      </c>
      <c r="D32">
        <v>17.5</v>
      </c>
    </row>
    <row r="33" spans="1:4">
      <c r="A33" t="s">
        <v>22</v>
      </c>
      <c r="B33">
        <v>118.9</v>
      </c>
      <c r="C33">
        <v>0</v>
      </c>
      <c r="D33">
        <v>118.9</v>
      </c>
    </row>
    <row r="34" spans="1:4">
      <c r="A34" t="s">
        <v>23</v>
      </c>
      <c r="B34">
        <v>20</v>
      </c>
      <c r="C34">
        <v>0</v>
      </c>
      <c r="D34">
        <v>20</v>
      </c>
    </row>
    <row r="39" spans="1:4">
      <c r="A39" t="s">
        <v>24</v>
      </c>
      <c r="B39">
        <v>0</v>
      </c>
      <c r="C39" s="1">
        <v>1000</v>
      </c>
      <c r="D39" s="1">
        <v>-1000</v>
      </c>
    </row>
    <row r="40" spans="1:4">
      <c r="A40" t="s">
        <v>25</v>
      </c>
      <c r="B40">
        <v>391.4</v>
      </c>
      <c r="C40" s="1">
        <v>1000</v>
      </c>
      <c r="D40">
        <v>-608.6</v>
      </c>
    </row>
    <row r="41" spans="1:4">
      <c r="A41" t="s">
        <v>26</v>
      </c>
      <c r="B41" s="1">
        <v>20069.849999999999</v>
      </c>
      <c r="C41" s="1">
        <v>30450</v>
      </c>
      <c r="D41" s="1">
        <v>-10380.15</v>
      </c>
    </row>
    <row r="43" spans="1:4">
      <c r="A43" t="s">
        <v>27</v>
      </c>
    </row>
    <row r="44" spans="1:4">
      <c r="A44" t="s">
        <v>28</v>
      </c>
      <c r="B44">
        <v>50</v>
      </c>
      <c r="C44">
        <v>100</v>
      </c>
      <c r="D44">
        <v>50</v>
      </c>
    </row>
    <row r="45" spans="1:4">
      <c r="A45" t="s">
        <v>29</v>
      </c>
    </row>
    <row r="46" spans="1:4">
      <c r="A46" t="s">
        <v>30</v>
      </c>
      <c r="B46" s="1">
        <v>1330.24</v>
      </c>
      <c r="C46" s="1">
        <v>5500</v>
      </c>
      <c r="D46" s="1">
        <v>4169.76</v>
      </c>
    </row>
    <row r="47" spans="1:4">
      <c r="A47" t="s">
        <v>31</v>
      </c>
      <c r="B47">
        <v>105.8</v>
      </c>
      <c r="C47" s="1">
        <v>1000</v>
      </c>
      <c r="D47">
        <v>894.2</v>
      </c>
    </row>
    <row r="48" spans="1:4">
      <c r="A48" t="s">
        <v>32</v>
      </c>
      <c r="B48" s="1">
        <v>2732.4</v>
      </c>
      <c r="C48" s="1">
        <v>2000</v>
      </c>
      <c r="D48">
        <v>-732.4</v>
      </c>
    </row>
    <row r="49" spans="1:7">
      <c r="A49" t="s">
        <v>33</v>
      </c>
      <c r="B49">
        <v>335.27</v>
      </c>
      <c r="C49" s="1">
        <v>1000</v>
      </c>
      <c r="D49">
        <v>664.73</v>
      </c>
    </row>
    <row r="50" spans="1:7">
      <c r="A50" t="s">
        <v>34</v>
      </c>
    </row>
    <row r="51" spans="1:7">
      <c r="A51" t="s">
        <v>35</v>
      </c>
      <c r="B51" s="1">
        <v>1066.9000000000001</v>
      </c>
      <c r="C51">
        <v>0</v>
      </c>
      <c r="D51" s="1">
        <v>-1066.9000000000001</v>
      </c>
    </row>
    <row r="52" spans="1:7">
      <c r="A52" t="s">
        <v>36</v>
      </c>
      <c r="B52">
        <v>127</v>
      </c>
      <c r="C52">
        <v>0</v>
      </c>
      <c r="D52">
        <v>-127</v>
      </c>
    </row>
    <row r="53" spans="1:7">
      <c r="A53" t="s">
        <v>37</v>
      </c>
      <c r="B53">
        <v>470.1</v>
      </c>
      <c r="C53">
        <v>0</v>
      </c>
      <c r="D53">
        <v>-470.1</v>
      </c>
    </row>
    <row r="54" spans="1:7">
      <c r="A54" t="s">
        <v>38</v>
      </c>
      <c r="B54">
        <v>991.84</v>
      </c>
      <c r="C54">
        <v>0</v>
      </c>
      <c r="D54">
        <v>-991.84</v>
      </c>
    </row>
    <row r="55" spans="1:7">
      <c r="A55" t="s">
        <v>39</v>
      </c>
      <c r="B55">
        <v>0</v>
      </c>
      <c r="C55" s="1">
        <v>2700</v>
      </c>
      <c r="D55" s="1">
        <v>2700</v>
      </c>
    </row>
    <row r="56" spans="1:7">
      <c r="A56" t="s">
        <v>40</v>
      </c>
      <c r="B56" s="1">
        <v>2655.84</v>
      </c>
      <c r="C56" s="1">
        <v>2700</v>
      </c>
      <c r="D56">
        <v>44.16</v>
      </c>
      <c r="G56">
        <f>300*0.25</f>
        <v>75</v>
      </c>
    </row>
    <row r="57" spans="1:7">
      <c r="A57" t="s">
        <v>41</v>
      </c>
      <c r="G57">
        <f>80*6</f>
        <v>480</v>
      </c>
    </row>
    <row r="58" spans="1:7">
      <c r="A58" t="s">
        <v>72</v>
      </c>
      <c r="B58">
        <v>100</v>
      </c>
      <c r="C58">
        <v>0</v>
      </c>
      <c r="D58">
        <v>-100</v>
      </c>
    </row>
    <row r="59" spans="1:7">
      <c r="A59" t="s">
        <v>73</v>
      </c>
      <c r="B59">
        <v>74.97</v>
      </c>
      <c r="C59">
        <v>0</v>
      </c>
      <c r="D59">
        <v>-74.97</v>
      </c>
    </row>
    <row r="60" spans="1:7">
      <c r="A60" t="s">
        <v>74</v>
      </c>
      <c r="B60">
        <v>100</v>
      </c>
      <c r="C60">
        <v>0</v>
      </c>
      <c r="D60">
        <v>-100</v>
      </c>
    </row>
    <row r="61" spans="1:7">
      <c r="A61" t="s">
        <v>75</v>
      </c>
      <c r="B61">
        <v>100</v>
      </c>
      <c r="C61">
        <v>0</v>
      </c>
      <c r="D61">
        <v>-100</v>
      </c>
    </row>
    <row r="62" spans="1:7">
      <c r="A62" t="s">
        <v>76</v>
      </c>
      <c r="B62" s="1">
        <v>2846.21</v>
      </c>
      <c r="C62">
        <v>0</v>
      </c>
      <c r="D62" s="1">
        <v>-2846.21</v>
      </c>
    </row>
    <row r="63" spans="1:7">
      <c r="A63" t="s">
        <v>66</v>
      </c>
      <c r="B63" s="1">
        <v>2888.79</v>
      </c>
      <c r="C63">
        <v>0</v>
      </c>
      <c r="D63" s="1">
        <v>-2888.79</v>
      </c>
    </row>
    <row r="64" spans="1:7">
      <c r="A64" t="s">
        <v>77</v>
      </c>
      <c r="B64">
        <v>170</v>
      </c>
      <c r="C64">
        <v>0</v>
      </c>
      <c r="D64">
        <v>-170</v>
      </c>
    </row>
    <row r="65" spans="1:4">
      <c r="A65" t="s">
        <v>78</v>
      </c>
      <c r="B65">
        <v>644.23</v>
      </c>
      <c r="C65">
        <v>0</v>
      </c>
      <c r="D65">
        <v>-644.23</v>
      </c>
    </row>
    <row r="66" spans="1:4">
      <c r="A66" t="s">
        <v>69</v>
      </c>
      <c r="B66" s="1">
        <v>3858.31</v>
      </c>
      <c r="C66">
        <v>0</v>
      </c>
      <c r="D66" s="1">
        <v>-3858.31</v>
      </c>
    </row>
    <row r="67" spans="1:4">
      <c r="A67" t="s">
        <v>42</v>
      </c>
      <c r="B67">
        <v>0</v>
      </c>
      <c r="C67" s="1">
        <v>10500</v>
      </c>
      <c r="D67" s="1">
        <v>10500</v>
      </c>
    </row>
    <row r="68" spans="1:4">
      <c r="A68" t="s">
        <v>43</v>
      </c>
      <c r="B68" s="1">
        <v>10782.51</v>
      </c>
      <c r="C68" s="1">
        <v>10500</v>
      </c>
      <c r="D68">
        <v>-282.51</v>
      </c>
    </row>
    <row r="69" spans="1:4">
      <c r="A69" t="s">
        <v>44</v>
      </c>
      <c r="B69" s="1">
        <v>17942.060000000001</v>
      </c>
      <c r="C69" s="1">
        <v>22700</v>
      </c>
      <c r="D69" s="1">
        <v>4757.9399999999996</v>
      </c>
    </row>
    <row r="70" spans="1:4">
      <c r="A70" t="s">
        <v>45</v>
      </c>
    </row>
    <row r="71" spans="1:4">
      <c r="A71" t="s">
        <v>46</v>
      </c>
      <c r="B71">
        <v>0</v>
      </c>
      <c r="C71">
        <v>909</v>
      </c>
      <c r="D71">
        <v>909</v>
      </c>
    </row>
    <row r="72" spans="1:4">
      <c r="A72" t="s">
        <v>47</v>
      </c>
      <c r="B72">
        <v>0</v>
      </c>
      <c r="C72">
        <v>606</v>
      </c>
      <c r="D72">
        <v>606</v>
      </c>
    </row>
    <row r="73" spans="1:4">
      <c r="A73" t="s">
        <v>48</v>
      </c>
      <c r="B73">
        <v>0</v>
      </c>
      <c r="C73" s="1">
        <v>1515</v>
      </c>
      <c r="D73" s="1">
        <v>1515</v>
      </c>
    </row>
    <row r="74" spans="1:4">
      <c r="A74" t="s">
        <v>49</v>
      </c>
      <c r="B74">
        <v>205.7</v>
      </c>
      <c r="C74" s="1">
        <v>2000</v>
      </c>
      <c r="D74" s="1">
        <v>1794.3</v>
      </c>
    </row>
    <row r="75" spans="1:4">
      <c r="A75" t="s">
        <v>50</v>
      </c>
    </row>
    <row r="76" spans="1:4">
      <c r="A76" t="s">
        <v>51</v>
      </c>
      <c r="B76">
        <v>207.96</v>
      </c>
      <c r="C76">
        <v>250</v>
      </c>
      <c r="D76">
        <v>42.04</v>
      </c>
    </row>
    <row r="77" spans="1:4">
      <c r="A77" t="s">
        <v>52</v>
      </c>
      <c r="B77">
        <v>672</v>
      </c>
      <c r="C77">
        <v>900</v>
      </c>
      <c r="D77">
        <v>228</v>
      </c>
    </row>
    <row r="78" spans="1:4">
      <c r="A78" t="s">
        <v>53</v>
      </c>
      <c r="B78">
        <v>40</v>
      </c>
      <c r="C78">
        <v>600</v>
      </c>
      <c r="D78">
        <v>560</v>
      </c>
    </row>
    <row r="79" spans="1:4">
      <c r="A79" t="s">
        <v>54</v>
      </c>
      <c r="B79">
        <v>100.88</v>
      </c>
      <c r="C79">
        <v>75</v>
      </c>
      <c r="D79">
        <v>-25.88</v>
      </c>
    </row>
    <row r="80" spans="1:4">
      <c r="A80" t="s">
        <v>55</v>
      </c>
      <c r="B80">
        <v>0</v>
      </c>
      <c r="C80">
        <v>250</v>
      </c>
      <c r="D80">
        <v>250</v>
      </c>
    </row>
    <row r="81" spans="1:4">
      <c r="A81" t="s">
        <v>56</v>
      </c>
      <c r="B81" s="1">
        <v>1020.84</v>
      </c>
      <c r="C81" s="1">
        <v>2075</v>
      </c>
      <c r="D81" s="1">
        <v>1054.1600000000001</v>
      </c>
    </row>
    <row r="82" spans="1:4">
      <c r="A82" t="s">
        <v>57</v>
      </c>
      <c r="B82">
        <v>80</v>
      </c>
      <c r="C82">
        <v>60</v>
      </c>
      <c r="D82">
        <v>38</v>
      </c>
    </row>
    <row r="83" spans="1:4">
      <c r="A83" t="s">
        <v>58</v>
      </c>
      <c r="B83">
        <v>465</v>
      </c>
      <c r="C83">
        <v>0</v>
      </c>
      <c r="D83">
        <v>-465</v>
      </c>
    </row>
    <row r="84" spans="1:4">
      <c r="A84" t="s">
        <v>59</v>
      </c>
      <c r="B84" s="1">
        <v>19705.599999999999</v>
      </c>
      <c r="C84" s="1">
        <v>28450</v>
      </c>
      <c r="D84" s="1">
        <v>8744.4</v>
      </c>
    </row>
    <row r="86" spans="1:4">
      <c r="A86" t="s">
        <v>60</v>
      </c>
    </row>
    <row r="87" spans="1:4">
      <c r="A87" t="s">
        <v>61</v>
      </c>
      <c r="B87">
        <v>0</v>
      </c>
      <c r="C87">
        <v>0</v>
      </c>
      <c r="D87">
        <v>0</v>
      </c>
    </row>
    <row r="88" spans="1:4">
      <c r="A88" t="s">
        <v>62</v>
      </c>
      <c r="B88">
        <v>364.25</v>
      </c>
      <c r="C88" s="1">
        <v>2000</v>
      </c>
      <c r="D88" s="1">
        <v>-1635.75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1"/>
  <sheetViews>
    <sheetView workbookViewId="0">
      <selection activeCell="A8" sqref="A8:E49"/>
    </sheetView>
  </sheetViews>
  <sheetFormatPr defaultRowHeight="15"/>
  <cols>
    <col min="3" max="3" width="21" bestFit="1" customWidth="1"/>
    <col min="4" max="6" width="10.5703125" style="7" bestFit="1" customWidth="1"/>
    <col min="7" max="7" width="14.5703125" bestFit="1" customWidth="1"/>
    <col min="9" max="10" width="9.140625" style="14"/>
    <col min="11" max="11" width="21" style="14" bestFit="1" customWidth="1"/>
    <col min="12" max="14" width="10.5703125" style="7" bestFit="1" customWidth="1"/>
  </cols>
  <sheetData>
    <row r="1" spans="1:14">
      <c r="C1" t="s">
        <v>114</v>
      </c>
      <c r="K1" s="14" t="s">
        <v>114</v>
      </c>
    </row>
    <row r="2" spans="1:14">
      <c r="A2" s="14" t="s">
        <v>5</v>
      </c>
      <c r="B2" s="14"/>
      <c r="C2" s="14"/>
      <c r="I2" s="14" t="s">
        <v>5</v>
      </c>
    </row>
    <row r="3" spans="1:14">
      <c r="A3" s="14"/>
      <c r="B3" s="14" t="s">
        <v>83</v>
      </c>
      <c r="C3" s="14"/>
      <c r="D3" s="7">
        <v>4000</v>
      </c>
      <c r="J3" s="14" t="s">
        <v>83</v>
      </c>
    </row>
    <row r="4" spans="1:14">
      <c r="A4" s="14"/>
      <c r="B4" s="14" t="s">
        <v>84</v>
      </c>
      <c r="C4" s="14"/>
      <c r="D4" s="7">
        <v>16000</v>
      </c>
      <c r="J4" s="14" t="s">
        <v>84</v>
      </c>
    </row>
    <row r="5" spans="1:14">
      <c r="A5" s="14"/>
      <c r="B5" s="14" t="s">
        <v>85</v>
      </c>
      <c r="C5" s="14"/>
      <c r="D5" s="7">
        <v>500</v>
      </c>
      <c r="J5" s="14" t="s">
        <v>85</v>
      </c>
      <c r="L5" s="7">
        <v>500</v>
      </c>
    </row>
    <row r="6" spans="1:14">
      <c r="A6" s="14" t="s">
        <v>26</v>
      </c>
      <c r="B6" s="14"/>
      <c r="C6" s="14"/>
      <c r="F6" s="7">
        <f>SUM(D3:D5)</f>
        <v>20500</v>
      </c>
      <c r="I6" s="14" t="s">
        <v>26</v>
      </c>
      <c r="N6" s="7">
        <f>SUM(L3:L5)</f>
        <v>500</v>
      </c>
    </row>
    <row r="8" spans="1:14">
      <c r="A8" s="14" t="s">
        <v>27</v>
      </c>
      <c r="B8" s="14"/>
      <c r="C8" s="14"/>
      <c r="I8" s="14" t="s">
        <v>27</v>
      </c>
    </row>
    <row r="9" spans="1:14">
      <c r="A9" s="14"/>
      <c r="B9" s="14" t="s">
        <v>86</v>
      </c>
      <c r="C9" s="14"/>
      <c r="J9" s="14" t="s">
        <v>86</v>
      </c>
    </row>
    <row r="10" spans="1:14">
      <c r="A10" s="14"/>
      <c r="B10" s="14"/>
      <c r="C10" s="14" t="s">
        <v>87</v>
      </c>
      <c r="D10" s="7">
        <v>100</v>
      </c>
      <c r="K10" s="14" t="s">
        <v>87</v>
      </c>
      <c r="L10" s="7">
        <v>100</v>
      </c>
    </row>
    <row r="11" spans="1:14">
      <c r="A11" s="14"/>
      <c r="B11" s="14"/>
      <c r="C11" s="14" t="s">
        <v>88</v>
      </c>
      <c r="D11" s="7">
        <v>500</v>
      </c>
      <c r="K11" s="14" t="s">
        <v>88</v>
      </c>
      <c r="L11" s="7">
        <v>400</v>
      </c>
    </row>
    <row r="12" spans="1:14">
      <c r="A12" s="14"/>
      <c r="B12" s="14"/>
      <c r="C12" s="14" t="s">
        <v>57</v>
      </c>
      <c r="D12" s="7">
        <v>80</v>
      </c>
      <c r="K12" s="14" t="s">
        <v>57</v>
      </c>
      <c r="L12" s="7">
        <v>70</v>
      </c>
    </row>
    <row r="13" spans="1:14" s="14" customFormat="1">
      <c r="C13" s="14" t="s">
        <v>117</v>
      </c>
      <c r="D13" s="7">
        <f>5*12</f>
        <v>60</v>
      </c>
      <c r="E13" s="7"/>
      <c r="F13" s="7"/>
      <c r="L13" s="7"/>
      <c r="M13" s="7"/>
      <c r="N13" s="7"/>
    </row>
    <row r="14" spans="1:14">
      <c r="A14" s="14"/>
      <c r="B14" s="14"/>
      <c r="C14" s="14" t="s">
        <v>89</v>
      </c>
      <c r="D14" s="7">
        <v>480</v>
      </c>
      <c r="K14" s="14" t="s">
        <v>89</v>
      </c>
      <c r="L14" s="7">
        <v>480</v>
      </c>
    </row>
    <row r="15" spans="1:14">
      <c r="A15" s="14"/>
      <c r="B15" s="14" t="s">
        <v>90</v>
      </c>
      <c r="C15" s="14"/>
      <c r="E15" s="7">
        <f>SUM(D10:D14)</f>
        <v>1220</v>
      </c>
      <c r="J15" s="14" t="s">
        <v>90</v>
      </c>
      <c r="M15" s="7">
        <f>SUM(L10:L14)</f>
        <v>1050</v>
      </c>
    </row>
    <row r="16" spans="1:14">
      <c r="A16" s="14"/>
      <c r="B16" s="14" t="s">
        <v>91</v>
      </c>
      <c r="C16" s="14"/>
      <c r="J16" s="14" t="s">
        <v>91</v>
      </c>
    </row>
    <row r="17" spans="1:14">
      <c r="A17" s="14"/>
      <c r="B17" s="14"/>
      <c r="C17" s="14" t="s">
        <v>92</v>
      </c>
      <c r="D17" s="7">
        <v>100</v>
      </c>
      <c r="K17" s="14" t="s">
        <v>92</v>
      </c>
      <c r="L17" s="7">
        <v>100</v>
      </c>
    </row>
    <row r="18" spans="1:14">
      <c r="B18" s="14"/>
      <c r="C18" s="14" t="s">
        <v>93</v>
      </c>
      <c r="D18" s="7">
        <v>50</v>
      </c>
      <c r="K18" s="14" t="s">
        <v>93</v>
      </c>
      <c r="L18" s="7">
        <v>50</v>
      </c>
    </row>
    <row r="19" spans="1:14">
      <c r="B19" s="14"/>
      <c r="C19" s="14" t="s">
        <v>94</v>
      </c>
      <c r="D19" s="7">
        <v>50</v>
      </c>
      <c r="K19" s="14" t="s">
        <v>94</v>
      </c>
      <c r="L19" s="7">
        <v>50</v>
      </c>
    </row>
    <row r="20" spans="1:14">
      <c r="B20" s="14"/>
      <c r="C20" s="14" t="s">
        <v>95</v>
      </c>
      <c r="D20" s="7">
        <v>100</v>
      </c>
      <c r="K20" s="14" t="s">
        <v>95</v>
      </c>
      <c r="L20" s="7">
        <v>100</v>
      </c>
    </row>
    <row r="21" spans="1:14">
      <c r="B21" s="14"/>
      <c r="C21" s="14" t="s">
        <v>96</v>
      </c>
      <c r="D21" s="7">
        <v>750</v>
      </c>
      <c r="K21" s="14" t="s">
        <v>96</v>
      </c>
      <c r="L21" s="7">
        <v>1000</v>
      </c>
    </row>
    <row r="22" spans="1:14">
      <c r="B22" s="14"/>
      <c r="C22" s="14" t="s">
        <v>97</v>
      </c>
      <c r="D22" s="7">
        <v>50</v>
      </c>
      <c r="K22" s="14" t="s">
        <v>97</v>
      </c>
      <c r="L22" s="7">
        <v>50</v>
      </c>
    </row>
    <row r="23" spans="1:14">
      <c r="B23" s="14" t="s">
        <v>98</v>
      </c>
      <c r="C23" s="14"/>
      <c r="E23" s="7">
        <f>SUM(D17:D22)</f>
        <v>1100</v>
      </c>
      <c r="J23" s="14" t="s">
        <v>98</v>
      </c>
      <c r="M23" s="7">
        <f>SUM(L17:L22)</f>
        <v>1350</v>
      </c>
    </row>
    <row r="24" spans="1:14">
      <c r="B24" s="14" t="s">
        <v>99</v>
      </c>
      <c r="C24" s="14"/>
      <c r="J24" s="14" t="s">
        <v>99</v>
      </c>
    </row>
    <row r="25" spans="1:14">
      <c r="B25" s="14"/>
      <c r="C25" s="14" t="s">
        <v>100</v>
      </c>
      <c r="D25" s="7">
        <v>80</v>
      </c>
      <c r="K25" s="14" t="s">
        <v>100</v>
      </c>
      <c r="L25" s="7">
        <v>200</v>
      </c>
    </row>
    <row r="26" spans="1:14">
      <c r="B26" s="14"/>
      <c r="C26" s="14" t="s">
        <v>101</v>
      </c>
      <c r="D26" s="7">
        <v>50</v>
      </c>
      <c r="K26" s="14" t="s">
        <v>101</v>
      </c>
      <c r="L26" s="7">
        <v>100</v>
      </c>
    </row>
    <row r="27" spans="1:14" s="14" customFormat="1">
      <c r="C27" t="s">
        <v>82</v>
      </c>
      <c r="D27" s="7">
        <v>3500</v>
      </c>
      <c r="E27" s="7"/>
      <c r="F27" s="7"/>
      <c r="K27" s="14" t="s">
        <v>82</v>
      </c>
      <c r="L27" s="7">
        <v>500</v>
      </c>
      <c r="M27" s="7"/>
      <c r="N27" s="7"/>
    </row>
    <row r="28" spans="1:14">
      <c r="B28" s="14"/>
      <c r="C28" s="14" t="s">
        <v>102</v>
      </c>
      <c r="D28" s="7">
        <v>50</v>
      </c>
      <c r="K28" s="14" t="s">
        <v>102</v>
      </c>
      <c r="L28" s="7">
        <v>50</v>
      </c>
    </row>
    <row r="29" spans="1:14">
      <c r="B29" s="14"/>
      <c r="C29" s="14" t="s">
        <v>103</v>
      </c>
      <c r="D29" s="7">
        <v>1200</v>
      </c>
      <c r="K29" s="14" t="s">
        <v>103</v>
      </c>
      <c r="L29" s="7">
        <v>1200</v>
      </c>
    </row>
    <row r="30" spans="1:14">
      <c r="B30" s="14"/>
      <c r="C30" s="14" t="s">
        <v>38</v>
      </c>
      <c r="D30" s="7">
        <v>1200</v>
      </c>
      <c r="K30" s="14" t="s">
        <v>38</v>
      </c>
      <c r="L30" s="7">
        <v>1200</v>
      </c>
    </row>
    <row r="31" spans="1:14">
      <c r="B31" s="14"/>
      <c r="C31" s="14" t="s">
        <v>37</v>
      </c>
      <c r="D31" s="7">
        <f>8*75</f>
        <v>600</v>
      </c>
      <c r="K31" s="14" t="s">
        <v>37</v>
      </c>
      <c r="L31" s="7">
        <f>8*75</f>
        <v>600</v>
      </c>
    </row>
    <row r="32" spans="1:14">
      <c r="B32" s="14"/>
      <c r="C32" s="14" t="s">
        <v>104</v>
      </c>
      <c r="D32" s="7">
        <v>200</v>
      </c>
      <c r="K32" s="14" t="s">
        <v>104</v>
      </c>
      <c r="L32" s="7">
        <v>100</v>
      </c>
    </row>
    <row r="33" spans="2:14">
      <c r="B33" s="14"/>
      <c r="C33" s="14" t="s">
        <v>105</v>
      </c>
      <c r="D33" s="7">
        <v>50</v>
      </c>
      <c r="K33" s="14" t="s">
        <v>105</v>
      </c>
      <c r="L33" s="7">
        <v>50</v>
      </c>
    </row>
    <row r="34" spans="2:14">
      <c r="B34" s="14"/>
      <c r="C34" s="14" t="s">
        <v>106</v>
      </c>
      <c r="D34" s="7">
        <v>200</v>
      </c>
      <c r="K34" s="14" t="s">
        <v>106</v>
      </c>
      <c r="L34" s="7">
        <v>300</v>
      </c>
    </row>
    <row r="35" spans="2:14">
      <c r="B35" s="14"/>
      <c r="C35" s="14" t="s">
        <v>107</v>
      </c>
      <c r="D35" s="7">
        <v>50</v>
      </c>
      <c r="K35" s="14" t="s">
        <v>107</v>
      </c>
      <c r="L35" s="7">
        <v>50</v>
      </c>
    </row>
    <row r="36" spans="2:14">
      <c r="B36" s="14"/>
      <c r="C36" s="14" t="s">
        <v>108</v>
      </c>
      <c r="D36" s="7">
        <v>50</v>
      </c>
      <c r="K36" s="14" t="s">
        <v>108</v>
      </c>
      <c r="L36" s="7">
        <v>150</v>
      </c>
    </row>
    <row r="37" spans="2:14">
      <c r="B37" s="14" t="s">
        <v>109</v>
      </c>
      <c r="C37" s="14"/>
      <c r="E37" s="7">
        <f>SUM(D25:D36)</f>
        <v>7230</v>
      </c>
      <c r="J37" s="14" t="s">
        <v>109</v>
      </c>
      <c r="M37" s="7">
        <f>SUM(L25:L36)</f>
        <v>4500</v>
      </c>
    </row>
    <row r="38" spans="2:14">
      <c r="B38" s="14" t="s">
        <v>84</v>
      </c>
      <c r="C38" s="14"/>
      <c r="J38" s="14" t="s">
        <v>84</v>
      </c>
    </row>
    <row r="39" spans="2:14">
      <c r="B39" s="14"/>
      <c r="C39" s="14" t="s">
        <v>76</v>
      </c>
      <c r="D39" s="7">
        <v>3000</v>
      </c>
      <c r="K39" s="14" t="s">
        <v>76</v>
      </c>
      <c r="L39" s="7">
        <v>3000</v>
      </c>
    </row>
    <row r="40" spans="2:14">
      <c r="B40" s="14"/>
      <c r="C40" s="14" t="s">
        <v>66</v>
      </c>
      <c r="D40" s="7">
        <v>2500</v>
      </c>
      <c r="K40" s="14" t="s">
        <v>66</v>
      </c>
      <c r="L40" s="7">
        <v>3000</v>
      </c>
    </row>
    <row r="41" spans="2:14" s="14" customFormat="1">
      <c r="C41" t="s">
        <v>73</v>
      </c>
      <c r="D41" s="7">
        <v>100</v>
      </c>
      <c r="E41" s="7"/>
      <c r="F41" s="7"/>
      <c r="K41" s="14" t="s">
        <v>73</v>
      </c>
      <c r="L41" s="7">
        <v>100</v>
      </c>
      <c r="M41" s="7"/>
      <c r="N41" s="7"/>
    </row>
    <row r="42" spans="2:14">
      <c r="B42" s="14"/>
      <c r="C42" s="14" t="s">
        <v>69</v>
      </c>
      <c r="D42" s="7">
        <v>200</v>
      </c>
      <c r="K42" s="14" t="s">
        <v>69</v>
      </c>
      <c r="L42" s="7">
        <v>200</v>
      </c>
    </row>
    <row r="43" spans="2:14" s="14" customFormat="1">
      <c r="C43" t="s">
        <v>113</v>
      </c>
      <c r="D43" s="7">
        <v>50</v>
      </c>
      <c r="E43" s="7"/>
      <c r="F43" s="7"/>
      <c r="K43" s="14" t="s">
        <v>113</v>
      </c>
      <c r="L43" s="7">
        <v>50</v>
      </c>
      <c r="M43" s="7"/>
      <c r="N43" s="7"/>
    </row>
    <row r="44" spans="2:14">
      <c r="B44" s="14"/>
      <c r="C44" s="14" t="s">
        <v>110</v>
      </c>
      <c r="D44" s="7">
        <v>100</v>
      </c>
      <c r="K44" s="14" t="s">
        <v>110</v>
      </c>
      <c r="L44" s="7">
        <v>100</v>
      </c>
    </row>
    <row r="45" spans="2:14">
      <c r="B45" s="14"/>
      <c r="C45" s="14" t="s">
        <v>72</v>
      </c>
      <c r="D45" s="7">
        <v>100</v>
      </c>
      <c r="K45" s="14" t="s">
        <v>72</v>
      </c>
      <c r="L45" s="7">
        <v>100</v>
      </c>
    </row>
    <row r="46" spans="2:14">
      <c r="B46" s="14"/>
      <c r="C46" s="14" t="s">
        <v>78</v>
      </c>
      <c r="D46" s="7">
        <v>650</v>
      </c>
      <c r="K46" s="14" t="s">
        <v>78</v>
      </c>
      <c r="L46" s="7">
        <v>650</v>
      </c>
    </row>
    <row r="47" spans="2:14">
      <c r="B47" s="14"/>
      <c r="C47" s="14" t="s">
        <v>111</v>
      </c>
      <c r="D47" s="7">
        <v>100</v>
      </c>
      <c r="K47" s="14" t="s">
        <v>111</v>
      </c>
      <c r="L47" s="7">
        <v>100</v>
      </c>
    </row>
    <row r="48" spans="2:14">
      <c r="C48" t="s">
        <v>112</v>
      </c>
      <c r="D48" s="7">
        <v>3800</v>
      </c>
      <c r="K48" s="14" t="s">
        <v>112</v>
      </c>
      <c r="L48" s="7">
        <v>3800</v>
      </c>
    </row>
    <row r="49" spans="5:14">
      <c r="E49" s="7">
        <f>SUM(D39:D48)</f>
        <v>10600</v>
      </c>
    </row>
    <row r="50" spans="5:14">
      <c r="F50" s="7">
        <f>SUM(E10:E49)</f>
        <v>20150</v>
      </c>
      <c r="G50" s="8">
        <f>+D4-E49</f>
        <v>5400</v>
      </c>
      <c r="N50" s="7">
        <f>SUM(M10:M49)</f>
        <v>6900</v>
      </c>
    </row>
    <row r="51" spans="5:14">
      <c r="F51" s="7">
        <f>+F6-F50</f>
        <v>350</v>
      </c>
      <c r="N51" s="7">
        <f>+N6-N50</f>
        <v>-6400</v>
      </c>
    </row>
  </sheetData>
  <pageMargins left="0.7" right="0.7" top="0.75" bottom="0.75" header="0.3" footer="0.3"/>
  <pageSetup scale="92" fitToWidth="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1"/>
  <sheetViews>
    <sheetView tabSelected="1" workbookViewId="0">
      <selection activeCell="F1" sqref="A1:F1048576"/>
    </sheetView>
  </sheetViews>
  <sheetFormatPr defaultRowHeight="15"/>
  <cols>
    <col min="1" max="1" width="6.85546875" customWidth="1"/>
    <col min="2" max="2" width="5.28515625" style="4" customWidth="1"/>
    <col min="3" max="3" width="32.7109375" style="4" customWidth="1"/>
    <col min="4" max="4" width="11.5703125" style="6" bestFit="1" customWidth="1"/>
    <col min="5" max="5" width="11.5703125" style="1" bestFit="1" customWidth="1"/>
    <col min="7" max="7" width="10.28515625" bestFit="1" customWidth="1"/>
  </cols>
  <sheetData>
    <row r="1" spans="1:7">
      <c r="A1" s="14" t="s">
        <v>118</v>
      </c>
      <c r="E1" s="5">
        <v>12000</v>
      </c>
    </row>
    <row r="2" spans="1:7">
      <c r="A2" s="14" t="s">
        <v>122</v>
      </c>
      <c r="E2" s="6"/>
    </row>
    <row r="3" spans="1:7" s="14" customFormat="1">
      <c r="B3" s="14" t="s">
        <v>123</v>
      </c>
      <c r="D3" s="5">
        <f>-2950*0.6</f>
        <v>-1770</v>
      </c>
      <c r="E3" s="1"/>
    </row>
    <row r="4" spans="1:7">
      <c r="B4" s="14" t="s">
        <v>124</v>
      </c>
      <c r="C4" s="14"/>
      <c r="D4" s="6">
        <f>-2950*0.4</f>
        <v>-1180</v>
      </c>
    </row>
    <row r="5" spans="1:7">
      <c r="A5" s="14" t="s">
        <v>125</v>
      </c>
      <c r="E5" s="3">
        <f>SUM(D3:D4)</f>
        <v>-2950</v>
      </c>
    </row>
    <row r="6" spans="1:7" s="14" customFormat="1">
      <c r="A6" s="14" t="s">
        <v>119</v>
      </c>
      <c r="B6" s="4"/>
      <c r="C6" s="4"/>
      <c r="D6" s="6"/>
      <c r="E6" s="5">
        <f>+E1+E5</f>
        <v>9050</v>
      </c>
    </row>
    <row r="7" spans="1:7">
      <c r="B7" s="14" t="s">
        <v>120</v>
      </c>
      <c r="C7" s="14"/>
      <c r="D7" s="5">
        <v>-2000</v>
      </c>
    </row>
    <row r="8" spans="1:7">
      <c r="B8" s="14" t="s">
        <v>116</v>
      </c>
      <c r="C8" s="14"/>
      <c r="D8" s="12">
        <v>-2000</v>
      </c>
    </row>
    <row r="9" spans="1:7">
      <c r="A9" s="14" t="s">
        <v>126</v>
      </c>
      <c r="B9" s="14"/>
      <c r="C9" s="14"/>
      <c r="E9" s="3">
        <v>-4000</v>
      </c>
      <c r="F9" s="14"/>
    </row>
    <row r="10" spans="1:7">
      <c r="A10" s="14" t="s">
        <v>121</v>
      </c>
      <c r="E10" s="5">
        <f>+E6+E9</f>
        <v>5050</v>
      </c>
    </row>
    <row r="11" spans="1:7">
      <c r="A11" s="14" t="s">
        <v>127</v>
      </c>
      <c r="E11" s="6"/>
    </row>
    <row r="12" spans="1:7">
      <c r="A12" s="14"/>
      <c r="B12" s="4" t="s">
        <v>128</v>
      </c>
      <c r="D12" s="5">
        <v>5000</v>
      </c>
      <c r="E12" s="6"/>
    </row>
    <row r="13" spans="1:7">
      <c r="A13" s="14"/>
      <c r="B13" s="4" t="s">
        <v>129</v>
      </c>
      <c r="D13" s="6">
        <v>-4500</v>
      </c>
      <c r="E13" s="6"/>
      <c r="G13" s="8"/>
    </row>
    <row r="14" spans="1:7">
      <c r="A14" s="14"/>
      <c r="B14" s="4" t="s">
        <v>85</v>
      </c>
      <c r="D14" s="12">
        <v>500</v>
      </c>
      <c r="E14" s="6"/>
      <c r="G14" s="8"/>
    </row>
    <row r="15" spans="1:7">
      <c r="A15" s="14" t="s">
        <v>115</v>
      </c>
      <c r="E15" s="6">
        <f>SUM(D12:D14)</f>
        <v>1000</v>
      </c>
      <c r="G15" s="8"/>
    </row>
    <row r="16" spans="1:7">
      <c r="A16" s="14" t="s">
        <v>86</v>
      </c>
      <c r="B16" s="14"/>
      <c r="C16" s="14"/>
      <c r="E16" s="6"/>
      <c r="G16" s="8"/>
    </row>
    <row r="17" spans="1:7">
      <c r="A17" s="14"/>
      <c r="B17" s="14" t="s">
        <v>87</v>
      </c>
      <c r="C17" s="14"/>
      <c r="D17" s="5">
        <v>-100</v>
      </c>
      <c r="E17" s="6"/>
      <c r="G17" s="8"/>
    </row>
    <row r="18" spans="1:7">
      <c r="A18" s="14"/>
      <c r="B18" s="14" t="s">
        <v>88</v>
      </c>
      <c r="C18" s="14"/>
      <c r="D18" s="6">
        <v>-500</v>
      </c>
      <c r="E18" s="6"/>
      <c r="G18" s="8"/>
    </row>
    <row r="19" spans="1:7">
      <c r="A19" s="14"/>
      <c r="B19" s="14" t="s">
        <v>57</v>
      </c>
      <c r="C19" s="14"/>
      <c r="D19" s="6">
        <v>-80</v>
      </c>
      <c r="E19" s="6"/>
      <c r="G19" s="8"/>
    </row>
    <row r="20" spans="1:7">
      <c r="A20" s="14"/>
      <c r="B20" s="14" t="s">
        <v>117</v>
      </c>
      <c r="C20" s="14"/>
      <c r="D20" s="6">
        <v>-60</v>
      </c>
      <c r="E20" s="6"/>
      <c r="G20" s="8"/>
    </row>
    <row r="21" spans="1:7">
      <c r="A21" s="14"/>
      <c r="B21" s="14" t="s">
        <v>89</v>
      </c>
      <c r="C21" s="14"/>
      <c r="D21" s="12">
        <v>-480</v>
      </c>
      <c r="E21" s="6"/>
      <c r="G21" s="8"/>
    </row>
    <row r="22" spans="1:7">
      <c r="A22" s="14" t="s">
        <v>90</v>
      </c>
      <c r="B22" s="14"/>
      <c r="C22" s="14"/>
      <c r="E22" s="6">
        <f>SUM(D17:D21)</f>
        <v>-1220</v>
      </c>
      <c r="G22" s="8"/>
    </row>
    <row r="23" spans="1:7">
      <c r="A23" s="14" t="s">
        <v>91</v>
      </c>
      <c r="B23" s="14"/>
      <c r="C23" s="14"/>
      <c r="E23" s="6"/>
      <c r="G23" s="8"/>
    </row>
    <row r="24" spans="1:7">
      <c r="A24" s="14"/>
      <c r="B24" s="14" t="s">
        <v>92</v>
      </c>
      <c r="C24" s="14"/>
      <c r="D24" s="5">
        <v>-100</v>
      </c>
      <c r="E24" s="6"/>
      <c r="G24" s="8"/>
    </row>
    <row r="25" spans="1:7">
      <c r="A25" s="14"/>
      <c r="B25" s="14" t="s">
        <v>93</v>
      </c>
      <c r="C25" s="14"/>
      <c r="D25" s="6">
        <v>-50</v>
      </c>
      <c r="E25" s="6"/>
      <c r="G25" s="8"/>
    </row>
    <row r="26" spans="1:7">
      <c r="A26" s="14"/>
      <c r="B26" s="14" t="s">
        <v>94</v>
      </c>
      <c r="C26" s="14"/>
      <c r="D26" s="6">
        <v>-50</v>
      </c>
      <c r="E26" s="6"/>
      <c r="G26" s="8"/>
    </row>
    <row r="27" spans="1:7">
      <c r="A27" s="14"/>
      <c r="B27" s="14" t="s">
        <v>95</v>
      </c>
      <c r="C27" s="14"/>
      <c r="D27" s="6">
        <v>-100</v>
      </c>
      <c r="E27" s="6"/>
      <c r="G27" s="8"/>
    </row>
    <row r="28" spans="1:7">
      <c r="A28" s="14"/>
      <c r="B28" s="14" t="s">
        <v>96</v>
      </c>
      <c r="C28" s="14"/>
      <c r="D28" s="6">
        <v>-750</v>
      </c>
      <c r="E28" s="6"/>
      <c r="G28" s="8"/>
    </row>
    <row r="29" spans="1:7">
      <c r="A29" s="14"/>
      <c r="B29" s="14" t="s">
        <v>97</v>
      </c>
      <c r="C29" s="14"/>
      <c r="D29" s="12">
        <v>-50</v>
      </c>
      <c r="E29" s="6"/>
      <c r="G29" s="8"/>
    </row>
    <row r="30" spans="1:7" s="14" customFormat="1">
      <c r="A30" s="14" t="s">
        <v>98</v>
      </c>
      <c r="D30" s="6"/>
      <c r="E30" s="6">
        <f>SUM(D24:D29)</f>
        <v>-1100</v>
      </c>
      <c r="F30"/>
      <c r="G30" s="8"/>
    </row>
    <row r="31" spans="1:7">
      <c r="A31" s="14" t="s">
        <v>99</v>
      </c>
      <c r="B31" s="14"/>
      <c r="C31" s="14"/>
      <c r="E31" s="6"/>
      <c r="F31" s="14"/>
      <c r="G31" s="8"/>
    </row>
    <row r="32" spans="1:7">
      <c r="A32" s="14"/>
      <c r="B32" s="14" t="s">
        <v>100</v>
      </c>
      <c r="C32" s="14"/>
      <c r="D32" s="5">
        <v>-80</v>
      </c>
      <c r="E32" s="6"/>
      <c r="G32" s="8"/>
    </row>
    <row r="33" spans="1:7">
      <c r="A33" s="14"/>
      <c r="B33" s="14" t="s">
        <v>101</v>
      </c>
      <c r="C33" s="14"/>
      <c r="D33" s="6">
        <v>-50</v>
      </c>
      <c r="E33" s="6"/>
      <c r="G33" s="8"/>
    </row>
    <row r="34" spans="1:7">
      <c r="A34" s="14"/>
      <c r="B34" s="14" t="s">
        <v>102</v>
      </c>
      <c r="C34" s="14"/>
      <c r="D34" s="6">
        <v>-50</v>
      </c>
      <c r="E34" s="6"/>
      <c r="G34" s="8"/>
    </row>
    <row r="35" spans="1:7">
      <c r="A35" s="14"/>
      <c r="B35" s="14" t="s">
        <v>103</v>
      </c>
      <c r="C35" s="14"/>
      <c r="D35" s="6">
        <v>-1200</v>
      </c>
      <c r="E35" s="6"/>
      <c r="G35" s="8"/>
    </row>
    <row r="36" spans="1:7">
      <c r="A36" s="14"/>
      <c r="B36" s="14" t="s">
        <v>38</v>
      </c>
      <c r="C36" s="14"/>
      <c r="D36" s="6">
        <v>-1200</v>
      </c>
      <c r="E36" s="6"/>
      <c r="G36" s="8"/>
    </row>
    <row r="37" spans="1:7">
      <c r="A37" s="14"/>
      <c r="B37" s="14" t="s">
        <v>37</v>
      </c>
      <c r="C37" s="14"/>
      <c r="D37" s="6">
        <v>-600</v>
      </c>
      <c r="E37" s="6"/>
      <c r="G37" s="8"/>
    </row>
    <row r="38" spans="1:7">
      <c r="A38" s="14"/>
      <c r="B38" s="14" t="s">
        <v>104</v>
      </c>
      <c r="C38" s="14"/>
      <c r="D38" s="6">
        <v>-200</v>
      </c>
      <c r="E38" s="6"/>
      <c r="G38" s="8"/>
    </row>
    <row r="39" spans="1:7">
      <c r="A39" s="14"/>
      <c r="B39" s="14" t="s">
        <v>105</v>
      </c>
      <c r="C39" s="14"/>
      <c r="D39" s="6">
        <v>-50</v>
      </c>
      <c r="E39" s="6"/>
      <c r="G39" s="8"/>
    </row>
    <row r="40" spans="1:7">
      <c r="A40" s="14"/>
      <c r="B40" s="14" t="s">
        <v>106</v>
      </c>
      <c r="C40" s="14"/>
      <c r="D40" s="6">
        <v>-200</v>
      </c>
      <c r="E40" s="6"/>
      <c r="G40" s="8"/>
    </row>
    <row r="41" spans="1:7">
      <c r="A41" s="14"/>
      <c r="B41" s="14" t="s">
        <v>107</v>
      </c>
      <c r="C41" s="14"/>
      <c r="D41" s="6">
        <v>-50</v>
      </c>
      <c r="E41" s="6"/>
      <c r="G41" s="8"/>
    </row>
    <row r="42" spans="1:7" ht="16.5" customHeight="1">
      <c r="A42" s="14"/>
      <c r="B42" s="14" t="s">
        <v>108</v>
      </c>
      <c r="C42" s="14"/>
      <c r="D42" s="12">
        <v>-50</v>
      </c>
      <c r="E42" s="6"/>
      <c r="G42" s="8"/>
    </row>
    <row r="43" spans="1:7" s="14" customFormat="1" ht="16.5" customHeight="1">
      <c r="A43" s="14" t="s">
        <v>109</v>
      </c>
      <c r="D43" s="6"/>
      <c r="E43" s="12">
        <f>SUM(D32:D42)</f>
        <v>-3730</v>
      </c>
      <c r="G43" s="8"/>
    </row>
    <row r="44" spans="1:7" s="14" customFormat="1" ht="16.5" customHeight="1">
      <c r="A44" s="14" t="s">
        <v>121</v>
      </c>
      <c r="D44" s="6"/>
      <c r="E44" s="10">
        <f>SUM(E10:E43)</f>
        <v>0</v>
      </c>
      <c r="G44" s="8"/>
    </row>
    <row r="45" spans="1:7" s="14" customFormat="1">
      <c r="A45" s="14" t="s">
        <v>131</v>
      </c>
      <c r="D45" s="6"/>
      <c r="E45" s="6"/>
      <c r="G45" s="8"/>
    </row>
    <row r="46" spans="1:7">
      <c r="A46" s="14"/>
      <c r="B46" s="14" t="s">
        <v>127</v>
      </c>
      <c r="C46" s="14"/>
      <c r="D46" s="5"/>
      <c r="E46" s="6">
        <v>16000</v>
      </c>
      <c r="G46" s="8"/>
    </row>
    <row r="47" spans="1:7" s="14" customFormat="1">
      <c r="B47" s="14" t="s">
        <v>130</v>
      </c>
      <c r="D47" s="5"/>
      <c r="E47" s="6"/>
      <c r="G47" s="8"/>
    </row>
    <row r="48" spans="1:7">
      <c r="A48" s="14"/>
      <c r="C48" s="14" t="s">
        <v>76</v>
      </c>
      <c r="D48" s="6">
        <v>-3000</v>
      </c>
      <c r="E48" s="6"/>
      <c r="G48" s="8"/>
    </row>
    <row r="49" spans="1:7">
      <c r="A49" s="14"/>
      <c r="C49" s="14" t="s">
        <v>66</v>
      </c>
      <c r="D49" s="6">
        <v>-2500</v>
      </c>
      <c r="E49" s="6"/>
      <c r="G49" s="8"/>
    </row>
    <row r="50" spans="1:7">
      <c r="A50" s="14"/>
      <c r="C50" s="14" t="s">
        <v>73</v>
      </c>
      <c r="D50" s="6">
        <v>-100</v>
      </c>
      <c r="E50" s="6"/>
      <c r="G50" s="8"/>
    </row>
    <row r="51" spans="1:7">
      <c r="A51" s="14"/>
      <c r="C51" s="14" t="s">
        <v>69</v>
      </c>
      <c r="D51" s="6">
        <v>-200</v>
      </c>
      <c r="E51" s="6"/>
      <c r="G51" s="8"/>
    </row>
    <row r="52" spans="1:7">
      <c r="A52" s="14"/>
      <c r="C52" s="14" t="s">
        <v>113</v>
      </c>
      <c r="D52" s="6">
        <v>-50</v>
      </c>
      <c r="E52" s="6"/>
      <c r="G52" s="8"/>
    </row>
    <row r="53" spans="1:7">
      <c r="A53" s="14"/>
      <c r="C53" s="14" t="s">
        <v>110</v>
      </c>
      <c r="D53" s="6">
        <v>-100</v>
      </c>
      <c r="E53" s="6"/>
      <c r="G53" s="8"/>
    </row>
    <row r="54" spans="1:7">
      <c r="A54" s="14"/>
      <c r="C54" s="14" t="s">
        <v>72</v>
      </c>
      <c r="D54" s="6">
        <v>-100</v>
      </c>
      <c r="E54" s="6"/>
    </row>
    <row r="55" spans="1:7">
      <c r="A55" s="14"/>
      <c r="C55" s="14" t="s">
        <v>78</v>
      </c>
      <c r="D55" s="6">
        <v>-650</v>
      </c>
      <c r="E55" s="6"/>
    </row>
    <row r="56" spans="1:7">
      <c r="A56" s="14"/>
      <c r="C56" s="14" t="s">
        <v>111</v>
      </c>
      <c r="D56" s="6">
        <v>-100</v>
      </c>
      <c r="E56" s="6"/>
    </row>
    <row r="57" spans="1:7">
      <c r="A57" s="14"/>
      <c r="C57" s="14" t="s">
        <v>112</v>
      </c>
      <c r="D57" s="12">
        <v>-3800</v>
      </c>
      <c r="E57" s="9"/>
    </row>
    <row r="58" spans="1:7" s="14" customFormat="1">
      <c r="B58" s="14" t="s">
        <v>133</v>
      </c>
      <c r="D58" s="9"/>
      <c r="E58" s="9">
        <f>SUM(D48:D57)</f>
        <v>-10600</v>
      </c>
    </row>
    <row r="59" spans="1:7" s="14" customFormat="1">
      <c r="D59" s="9"/>
      <c r="E59" s="9"/>
    </row>
    <row r="60" spans="1:7" ht="15.75" thickBot="1">
      <c r="A60" s="14" t="s">
        <v>132</v>
      </c>
      <c r="B60" s="14"/>
      <c r="C60" s="14"/>
      <c r="E60" s="11">
        <f>SUM(E46:E59)</f>
        <v>5400</v>
      </c>
    </row>
    <row r="61" spans="1:7" ht="15.75" thickTop="1">
      <c r="E61" s="13"/>
    </row>
  </sheetData>
  <printOptions horizontalCentered="1" verticalCentered="1"/>
  <pageMargins left="0.25" right="0.25" top="0.75" bottom="0.75" header="0.3" footer="0.3"/>
  <pageSetup scale="78" orientation="portrait" r:id="rId1"/>
  <headerFooter>
    <oddHeader xml:space="preserve">&amp;CNLANA PROPOSED BUDGET 2009-10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Budget Planning 2008</vt:lpstr>
      <vt:lpstr>Sheet1</vt:lpstr>
      <vt:lpstr>Sheet2</vt:lpstr>
      <vt:lpstr>Sheet3</vt:lpstr>
      <vt:lpstr>Sheet2!Print_Area</vt:lpstr>
      <vt:lpstr>Sheet3!Print_Area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Evanson</cp:lastModifiedBy>
  <cp:lastPrinted>2009-11-01T22:47:07Z</cp:lastPrinted>
  <dcterms:created xsi:type="dcterms:W3CDTF">2009-11-01T20:23:37Z</dcterms:created>
  <dcterms:modified xsi:type="dcterms:W3CDTF">2009-11-02T00:51:09Z</dcterms:modified>
</cp:coreProperties>
</file>