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Check Register" sheetId="1" r:id="rId1"/>
    <sheet name="Flash" sheetId="2" r:id="rId2"/>
    <sheet name="Deposits" sheetId="3" r:id="rId3"/>
  </sheets>
  <calcPr calcId="125725"/>
</workbook>
</file>

<file path=xl/calcChain.xml><?xml version="1.0" encoding="utf-8"?>
<calcChain xmlns="http://schemas.openxmlformats.org/spreadsheetml/2006/main">
  <c r="D5" i="2"/>
  <c r="B23" i="3"/>
  <c r="T19" i="1"/>
  <c r="T18"/>
  <c r="T17"/>
  <c r="T16"/>
  <c r="T15"/>
  <c r="T14"/>
  <c r="T13"/>
  <c r="T12"/>
  <c r="T11"/>
  <c r="T10"/>
  <c r="T9"/>
  <c r="T8"/>
  <c r="T7"/>
  <c r="T6"/>
  <c r="T5"/>
  <c r="S19"/>
  <c r="S18"/>
  <c r="S17"/>
  <c r="S16"/>
  <c r="S15"/>
  <c r="S14"/>
  <c r="S13"/>
  <c r="S12"/>
  <c r="S11"/>
  <c r="S10"/>
  <c r="S9"/>
  <c r="S8"/>
  <c r="S7"/>
  <c r="S6"/>
  <c r="S5"/>
  <c r="R19"/>
  <c r="R18"/>
  <c r="R17"/>
  <c r="R16"/>
  <c r="R15"/>
  <c r="R14"/>
  <c r="R13"/>
  <c r="R12"/>
  <c r="R11"/>
  <c r="R10"/>
  <c r="R9"/>
  <c r="R8"/>
  <c r="R7"/>
  <c r="R6"/>
  <c r="R5"/>
  <c r="Q19"/>
  <c r="Q18"/>
  <c r="Q17"/>
  <c r="Q16"/>
  <c r="Q15"/>
  <c r="Q14"/>
  <c r="Q13"/>
  <c r="Q12"/>
  <c r="Q11"/>
  <c r="Q10"/>
  <c r="Q9"/>
  <c r="Q8"/>
  <c r="Q7"/>
  <c r="Q6"/>
  <c r="Q5"/>
  <c r="P19"/>
  <c r="P18"/>
  <c r="P17"/>
  <c r="P16"/>
  <c r="P15"/>
  <c r="P14"/>
  <c r="P13"/>
  <c r="P12"/>
  <c r="P11"/>
  <c r="P10"/>
  <c r="P9"/>
  <c r="P8"/>
  <c r="P7"/>
  <c r="P6"/>
  <c r="P5"/>
  <c r="O19"/>
  <c r="O18"/>
  <c r="O17"/>
  <c r="O16"/>
  <c r="O15"/>
  <c r="O14"/>
  <c r="O13"/>
  <c r="O12"/>
  <c r="O11"/>
  <c r="O10"/>
  <c r="O9"/>
  <c r="O8"/>
  <c r="O7"/>
  <c r="O6"/>
  <c r="O5"/>
  <c r="N19"/>
  <c r="N18"/>
  <c r="N17"/>
  <c r="N16"/>
  <c r="N15"/>
  <c r="N14"/>
  <c r="N13"/>
  <c r="N12"/>
  <c r="N11"/>
  <c r="N10"/>
  <c r="N9"/>
  <c r="N8"/>
  <c r="N7"/>
  <c r="N6"/>
  <c r="N5"/>
  <c r="M19"/>
  <c r="M18"/>
  <c r="M17"/>
  <c r="M16"/>
  <c r="M15"/>
  <c r="M14"/>
  <c r="M13"/>
  <c r="M12"/>
  <c r="M11"/>
  <c r="M10"/>
  <c r="M9"/>
  <c r="M8"/>
  <c r="M7"/>
  <c r="M6"/>
  <c r="M5"/>
  <c r="L19"/>
  <c r="L18"/>
  <c r="L17"/>
  <c r="L16"/>
  <c r="L15"/>
  <c r="L14"/>
  <c r="L13"/>
  <c r="L12"/>
  <c r="L11"/>
  <c r="L10"/>
  <c r="L9"/>
  <c r="L8"/>
  <c r="L7"/>
  <c r="L6"/>
  <c r="L5"/>
  <c r="K19"/>
  <c r="K18"/>
  <c r="K17"/>
  <c r="K16"/>
  <c r="K15"/>
  <c r="K14"/>
  <c r="K13"/>
  <c r="K12"/>
  <c r="K11"/>
  <c r="K10"/>
  <c r="K9"/>
  <c r="K8"/>
  <c r="K7"/>
  <c r="K6"/>
  <c r="K5"/>
  <c r="K20" s="1"/>
  <c r="J5"/>
  <c r="J19"/>
  <c r="J18"/>
  <c r="J17"/>
  <c r="J16"/>
  <c r="J15"/>
  <c r="J14"/>
  <c r="J13"/>
  <c r="J12"/>
  <c r="J11"/>
  <c r="J10"/>
  <c r="J9"/>
  <c r="J8"/>
  <c r="J7"/>
  <c r="J6"/>
  <c r="X19"/>
  <c r="W19"/>
  <c r="V19"/>
  <c r="U19"/>
  <c r="X18"/>
  <c r="W18"/>
  <c r="V18"/>
  <c r="U18"/>
  <c r="X17"/>
  <c r="W17"/>
  <c r="V17"/>
  <c r="U17"/>
  <c r="X16"/>
  <c r="W16"/>
  <c r="V16"/>
  <c r="U16"/>
  <c r="X15"/>
  <c r="W15"/>
  <c r="V15"/>
  <c r="U15"/>
  <c r="X14"/>
  <c r="W14"/>
  <c r="V14"/>
  <c r="U14"/>
  <c r="X13"/>
  <c r="W13"/>
  <c r="V13"/>
  <c r="U13"/>
  <c r="X12"/>
  <c r="W12"/>
  <c r="V12"/>
  <c r="U12"/>
  <c r="X11"/>
  <c r="W11"/>
  <c r="V11"/>
  <c r="U11"/>
  <c r="X10"/>
  <c r="W10"/>
  <c r="V10"/>
  <c r="U10"/>
  <c r="X9"/>
  <c r="W9"/>
  <c r="V9"/>
  <c r="U9"/>
  <c r="X8"/>
  <c r="W8"/>
  <c r="V8"/>
  <c r="U8"/>
  <c r="X7"/>
  <c r="W7"/>
  <c r="V7"/>
  <c r="U7"/>
  <c r="X6"/>
  <c r="W6"/>
  <c r="V6"/>
  <c r="U6"/>
  <c r="X5"/>
  <c r="W5"/>
  <c r="V5"/>
  <c r="U5"/>
  <c r="R20" l="1"/>
  <c r="S20"/>
  <c r="T20"/>
  <c r="L20"/>
  <c r="M20"/>
  <c r="N20"/>
  <c r="O20"/>
  <c r="P20"/>
  <c r="Q20"/>
  <c r="J20"/>
  <c r="G21" l="1"/>
  <c r="F21"/>
  <c r="B4" i="2"/>
  <c r="B3"/>
  <c r="M33"/>
  <c r="L33"/>
  <c r="K33"/>
  <c r="J33"/>
  <c r="I33"/>
  <c r="H33"/>
  <c r="G33"/>
  <c r="F33"/>
  <c r="E33"/>
  <c r="D33"/>
  <c r="C33"/>
  <c r="B33"/>
  <c r="B21" s="1"/>
  <c r="B35" s="1"/>
  <c r="M21"/>
  <c r="M35" s="1"/>
  <c r="L21"/>
  <c r="L35" s="1"/>
  <c r="K21"/>
  <c r="K35" s="1"/>
  <c r="J21"/>
  <c r="J35" s="1"/>
  <c r="I21"/>
  <c r="I35" s="1"/>
  <c r="H21"/>
  <c r="H35" s="1"/>
  <c r="G21"/>
  <c r="G35" s="1"/>
  <c r="F21"/>
  <c r="F35" s="1"/>
  <c r="E21"/>
  <c r="E35" s="1"/>
  <c r="D21"/>
  <c r="D35" s="1"/>
  <c r="C21"/>
  <c r="C35" s="1"/>
  <c r="N32"/>
  <c r="N31"/>
  <c r="N30"/>
  <c r="N29"/>
  <c r="N28"/>
  <c r="N27"/>
  <c r="N26"/>
  <c r="N25"/>
  <c r="N24"/>
  <c r="N23"/>
  <c r="N33" s="1"/>
  <c r="N20"/>
  <c r="N19"/>
  <c r="N18"/>
  <c r="N17"/>
  <c r="N16"/>
  <c r="N15"/>
  <c r="N14"/>
  <c r="N13"/>
  <c r="N21" s="1"/>
  <c r="N35" s="1"/>
  <c r="H4" i="1"/>
  <c r="H5" s="1"/>
  <c r="B5" i="2"/>
  <c r="H6" i="1" l="1"/>
  <c r="H7" l="1"/>
  <c r="H8" s="1"/>
  <c r="H9" s="1"/>
  <c r="H10" s="1"/>
  <c r="H11" s="1"/>
  <c r="H12" s="1"/>
  <c r="H13" s="1"/>
  <c r="H14" s="1"/>
  <c r="H15" s="1"/>
  <c r="H16" s="1"/>
  <c r="H17" s="1"/>
  <c r="H18" s="1"/>
  <c r="H19" s="1"/>
  <c r="H20" s="1"/>
  <c r="H21" s="1"/>
</calcChain>
</file>

<file path=xl/sharedStrings.xml><?xml version="1.0" encoding="utf-8"?>
<sst xmlns="http://schemas.openxmlformats.org/spreadsheetml/2006/main" count="73" uniqueCount="55">
  <si>
    <t>Beginning Balance</t>
  </si>
  <si>
    <t>Ending Balance</t>
  </si>
  <si>
    <t>Expenses</t>
  </si>
  <si>
    <t>Revenue</t>
  </si>
  <si>
    <t>Num</t>
  </si>
  <si>
    <t>Date</t>
  </si>
  <si>
    <t>Payee</t>
  </si>
  <si>
    <t>Memo</t>
  </si>
  <si>
    <t>Category</t>
  </si>
  <si>
    <t>Balance</t>
  </si>
  <si>
    <t>Checking Transactions</t>
  </si>
  <si>
    <t>For the Period Between July 2010 and June 2011</t>
  </si>
  <si>
    <t>Monthly Income and Expenses</t>
  </si>
  <si>
    <t>Subcategory</t>
  </si>
  <si>
    <t xml:space="preserve">July 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</si>
  <si>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</si>
  <si>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</si>
  <si>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</si>
  <si>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</si>
  <si>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</si>
  <si>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</si>
  <si>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</si>
  <si>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</si>
  <si>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</si>
  <si>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</si>
  <si>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</si>
  <si>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</t>
  </si>
  <si>
    <t>Percent</t>
  </si>
  <si>
    <t>Total Income</t>
  </si>
  <si>
    <t>Total Expenses</t>
  </si>
  <si>
    <t>Revenue less Expenses</t>
  </si>
  <si>
    <t>Balance From end of S.M.A.R.B. 22</t>
  </si>
  <si>
    <t>Debit (-)</t>
  </si>
  <si>
    <t>Credit (+)</t>
  </si>
  <si>
    <t>Camp Patterson Site</t>
  </si>
  <si>
    <t>Camp Patterson</t>
  </si>
  <si>
    <t>50% Down Payment</t>
  </si>
  <si>
    <t>Pre-Registration</t>
  </si>
  <si>
    <t>Registration</t>
  </si>
  <si>
    <t>Merchandise</t>
  </si>
  <si>
    <t>Progressive Auction</t>
  </si>
  <si>
    <t>Raffle</t>
  </si>
  <si>
    <t>7th Tradition</t>
  </si>
  <si>
    <t>Food</t>
  </si>
  <si>
    <t>D.J.</t>
  </si>
  <si>
    <t>Sub Totals</t>
  </si>
  <si>
    <t>$ Amount</t>
  </si>
  <si>
    <t>From</t>
  </si>
  <si>
    <t>Snack Bar</t>
  </si>
  <si>
    <t>Activities</t>
  </si>
  <si>
    <t>Pre Registration</t>
  </si>
  <si>
    <t>Initials</t>
  </si>
  <si>
    <t>Envelope Number</t>
  </si>
  <si>
    <t>As of</t>
  </si>
  <si>
    <t>Total Net Worth S.M.A.R.B. 23</t>
  </si>
</sst>
</file>

<file path=xl/styles.xml><?xml version="1.0" encoding="utf-8"?>
<styleSheet xmlns="http://schemas.openxmlformats.org/spreadsheetml/2006/main">
  <numFmts count="3">
    <numFmt numFmtId="164" formatCode="&quot;$&quot;#,##0.00;[Red]&quot;$&quot;#,##0.00"/>
    <numFmt numFmtId="165" formatCode="&quot;$&quot;#,##0.00"/>
    <numFmt numFmtId="166" formatCode="mm/dd/yy;@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333333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165" fontId="1" fillId="0" borderId="20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center"/>
    </xf>
    <xf numFmtId="165" fontId="1" fillId="2" borderId="24" xfId="0" applyNumberFormat="1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center" vertical="center"/>
    </xf>
    <xf numFmtId="165" fontId="3" fillId="0" borderId="20" xfId="0" applyNumberFormat="1" applyFont="1" applyBorder="1" applyAlignment="1">
      <alignment horizontal="right" vertical="center"/>
    </xf>
    <xf numFmtId="165" fontId="3" fillId="2" borderId="24" xfId="0" applyNumberFormat="1" applyFont="1" applyFill="1" applyBorder="1" applyAlignment="1">
      <alignment horizontal="right" vertical="center"/>
    </xf>
    <xf numFmtId="0" fontId="1" fillId="0" borderId="25" xfId="0" applyFont="1" applyBorder="1" applyAlignment="1">
      <alignment horizontal="left" vertical="center"/>
    </xf>
    <xf numFmtId="164" fontId="1" fillId="0" borderId="26" xfId="0" applyNumberFormat="1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right" vertical="center"/>
    </xf>
    <xf numFmtId="164" fontId="1" fillId="0" borderId="22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164" fontId="1" fillId="0" borderId="15" xfId="0" applyNumberFormat="1" applyFont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1" fillId="0" borderId="1" xfId="0" applyNumberFormat="1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165" fontId="1" fillId="0" borderId="2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65" fontId="1" fillId="0" borderId="24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22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X21"/>
  <sheetViews>
    <sheetView workbookViewId="0">
      <selection activeCell="G6" sqref="G6"/>
    </sheetView>
  </sheetViews>
  <sheetFormatPr defaultRowHeight="15.75"/>
  <cols>
    <col min="1" max="1" width="5.7109375" style="1" bestFit="1" customWidth="1"/>
    <col min="2" max="2" width="9.85546875" style="1" bestFit="1" customWidth="1"/>
    <col min="3" max="3" width="16.7109375" style="1" bestFit="1" customWidth="1"/>
    <col min="4" max="4" width="20.85546875" style="1" bestFit="1" customWidth="1"/>
    <col min="5" max="5" width="20.7109375" style="1" bestFit="1" customWidth="1"/>
    <col min="6" max="8" width="10.140625" style="5" bestFit="1" customWidth="1"/>
    <col min="9" max="9" width="9.140625" style="1"/>
    <col min="10" max="10" width="13.85546875" style="5" customWidth="1"/>
    <col min="11" max="12" width="12.85546875" style="1" customWidth="1"/>
    <col min="13" max="13" width="13.7109375" style="1" customWidth="1"/>
    <col min="14" max="14" width="14.28515625" style="1" customWidth="1"/>
    <col min="15" max="15" width="10.140625" style="1" bestFit="1" customWidth="1"/>
    <col min="16" max="16" width="11.5703125" style="1" customWidth="1"/>
    <col min="17" max="17" width="10.140625" style="1" bestFit="1" customWidth="1"/>
    <col min="18" max="18" width="10.5703125" style="1" bestFit="1" customWidth="1"/>
    <col min="19" max="19" width="10.140625" style="1" bestFit="1" customWidth="1"/>
    <col min="20" max="20" width="10" style="1" bestFit="1" customWidth="1"/>
    <col min="21" max="16384" width="9.140625" style="1"/>
  </cols>
  <sheetData>
    <row r="1" spans="1:24">
      <c r="A1" s="60" t="s">
        <v>10</v>
      </c>
      <c r="B1" s="60"/>
      <c r="C1" s="60"/>
      <c r="D1" s="60"/>
      <c r="E1" s="60"/>
      <c r="F1" s="60"/>
      <c r="G1" s="60"/>
      <c r="H1" s="60"/>
    </row>
    <row r="2" spans="1:24">
      <c r="A2" s="60" t="s">
        <v>11</v>
      </c>
      <c r="B2" s="60"/>
      <c r="C2" s="60"/>
      <c r="D2" s="60"/>
      <c r="E2" s="60"/>
      <c r="F2" s="60"/>
      <c r="G2" s="60"/>
      <c r="H2" s="60"/>
    </row>
    <row r="3" spans="1:24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33</v>
      </c>
      <c r="G3" s="8" t="s">
        <v>32</v>
      </c>
      <c r="H3" s="3" t="s">
        <v>9</v>
      </c>
      <c r="J3" s="64" t="s">
        <v>35</v>
      </c>
      <c r="K3" s="64" t="s">
        <v>50</v>
      </c>
      <c r="L3" s="64" t="s">
        <v>38</v>
      </c>
      <c r="M3" s="64" t="s">
        <v>39</v>
      </c>
      <c r="N3" s="64" t="s">
        <v>40</v>
      </c>
      <c r="O3" s="64" t="s">
        <v>41</v>
      </c>
      <c r="P3" s="64" t="s">
        <v>42</v>
      </c>
      <c r="Q3" s="64" t="s">
        <v>43</v>
      </c>
      <c r="R3" s="64" t="s">
        <v>48</v>
      </c>
      <c r="S3" s="64" t="s">
        <v>44</v>
      </c>
      <c r="T3" s="64" t="s">
        <v>49</v>
      </c>
    </row>
    <row r="4" spans="1:24">
      <c r="A4" s="61" t="s">
        <v>31</v>
      </c>
      <c r="B4" s="62"/>
      <c r="C4" s="62"/>
      <c r="D4" s="62"/>
      <c r="E4" s="62"/>
      <c r="F4" s="62"/>
      <c r="G4" s="63"/>
      <c r="H4" s="9">
        <f>Flash!B2</f>
        <v>2442</v>
      </c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1:24">
      <c r="A5" s="2">
        <v>1096</v>
      </c>
      <c r="B5" s="13">
        <v>40506</v>
      </c>
      <c r="C5" s="2" t="s">
        <v>35</v>
      </c>
      <c r="D5" s="2" t="s">
        <v>36</v>
      </c>
      <c r="E5" s="2" t="s">
        <v>35</v>
      </c>
      <c r="F5" s="9"/>
      <c r="G5" s="10">
        <v>850</v>
      </c>
      <c r="H5" s="9">
        <f>SUM(H4+F5)-G5</f>
        <v>1592</v>
      </c>
      <c r="J5" s="15">
        <f>IF($E5="Camp Patterson",$F5-$G5,)</f>
        <v>-850</v>
      </c>
      <c r="K5" s="15">
        <f>IF($E5="Pre-Registration",$F5-$G5,)</f>
        <v>0</v>
      </c>
      <c r="L5" s="15">
        <f>IF($E5="Registration",$F5-$G5,)</f>
        <v>0</v>
      </c>
      <c r="M5" s="15">
        <f>IF($E5="Merchandise",$F5-$G5,)</f>
        <v>0</v>
      </c>
      <c r="N5" s="15">
        <f>IF($E5="Progressive Auction",$F5-$G5,)</f>
        <v>0</v>
      </c>
      <c r="O5" s="15">
        <f>IF($E5="Raffle",$F5-$G5,)</f>
        <v>0</v>
      </c>
      <c r="P5" s="15">
        <f>IF($E5="7th Tradition",$F5-$G5,)</f>
        <v>0</v>
      </c>
      <c r="Q5" s="15">
        <f>IF($E5="Food",$F5-$G5,)</f>
        <v>0</v>
      </c>
      <c r="R5" s="15">
        <f>IF($E5="Snack Bar",$F5-$G5,)</f>
        <v>0</v>
      </c>
      <c r="S5" s="15">
        <f>IF($E5="D.J.",$F5-$G5,)</f>
        <v>0</v>
      </c>
      <c r="T5" s="15">
        <f>IF($E5="Activities",$F5-$G5,)</f>
        <v>0</v>
      </c>
      <c r="U5" s="14">
        <f>IF($B5="Ramsey",1,)</f>
        <v>0</v>
      </c>
      <c r="V5" s="14">
        <f>IF($B5="Redwood Falls",1,)</f>
        <v>0</v>
      </c>
      <c r="W5" s="14">
        <f>IF($B5="Stearns",1,)</f>
        <v>0</v>
      </c>
      <c r="X5" s="14">
        <f>IF($B5="Wantonwan",1,)</f>
        <v>0</v>
      </c>
    </row>
    <row r="6" spans="1:24">
      <c r="A6" s="2"/>
      <c r="B6" s="13"/>
      <c r="C6" s="2"/>
      <c r="D6" s="2"/>
      <c r="E6" s="2"/>
      <c r="F6" s="9"/>
      <c r="G6" s="10"/>
      <c r="H6" s="9">
        <f t="shared" ref="H6:H20" si="0">SUM(H5+F6)-G6</f>
        <v>1592</v>
      </c>
      <c r="J6" s="15">
        <f t="shared" ref="J6:J19" si="1">IF($E6="Camp Patterson",F6-G6,)</f>
        <v>0</v>
      </c>
      <c r="K6" s="15">
        <f t="shared" ref="K6:K19" si="2">IF($E6="Pre-Registration",$F6-$G6,)</f>
        <v>0</v>
      </c>
      <c r="L6" s="15">
        <f t="shared" ref="L6:L19" si="3">IF($E6="Registration",$F6-$G6,)</f>
        <v>0</v>
      </c>
      <c r="M6" s="15">
        <f t="shared" ref="M6:M19" si="4">IF($E6="Merchandise",$F6-$G6,)</f>
        <v>0</v>
      </c>
      <c r="N6" s="15">
        <f t="shared" ref="N6:N19" si="5">IF($E6="Progressive Auction",$F6-$G6,)</f>
        <v>0</v>
      </c>
      <c r="O6" s="15">
        <f t="shared" ref="O6:O19" si="6">IF($E6="Raffle",$F6-$G6,)</f>
        <v>0</v>
      </c>
      <c r="P6" s="15">
        <f t="shared" ref="P6:P19" si="7">IF($E6="7th Tradition",$F6-$G6,)</f>
        <v>0</v>
      </c>
      <c r="Q6" s="15">
        <f t="shared" ref="Q6:Q19" si="8">IF($E6="Food",$F6-$G6,)</f>
        <v>0</v>
      </c>
      <c r="R6" s="15">
        <f t="shared" ref="R6:R19" si="9">IF($E6="Snack Bar",$F6-$G6,)</f>
        <v>0</v>
      </c>
      <c r="S6" s="15">
        <f t="shared" ref="S6:S19" si="10">IF($E6="D.J.",$F6-$G6,)</f>
        <v>0</v>
      </c>
      <c r="T6" s="15">
        <f t="shared" ref="T6:T19" si="11">IF($E6="Activities",$F6-$G6,)</f>
        <v>0</v>
      </c>
      <c r="U6" s="14">
        <f>IF($B6="Ramsey",1,)</f>
        <v>0</v>
      </c>
      <c r="V6" s="14">
        <f>IF($B6="Redwood Falls",1,)</f>
        <v>0</v>
      </c>
      <c r="W6" s="14">
        <f>IF($B6="Stearns",1,)</f>
        <v>0</v>
      </c>
      <c r="X6" s="14">
        <f>IF($B6="Wantonwan",1,)</f>
        <v>0</v>
      </c>
    </row>
    <row r="7" spans="1:24">
      <c r="A7" s="2"/>
      <c r="B7" s="13"/>
      <c r="C7" s="2"/>
      <c r="D7" s="2"/>
      <c r="E7" s="2"/>
      <c r="F7" s="9"/>
      <c r="G7" s="10"/>
      <c r="H7" s="9">
        <f t="shared" si="0"/>
        <v>1592</v>
      </c>
      <c r="J7" s="15">
        <f t="shared" si="1"/>
        <v>0</v>
      </c>
      <c r="K7" s="15">
        <f t="shared" si="2"/>
        <v>0</v>
      </c>
      <c r="L7" s="15">
        <f t="shared" si="3"/>
        <v>0</v>
      </c>
      <c r="M7" s="15">
        <f t="shared" si="4"/>
        <v>0</v>
      </c>
      <c r="N7" s="15">
        <f t="shared" si="5"/>
        <v>0</v>
      </c>
      <c r="O7" s="15">
        <f t="shared" si="6"/>
        <v>0</v>
      </c>
      <c r="P7" s="15">
        <f t="shared" si="7"/>
        <v>0</v>
      </c>
      <c r="Q7" s="15">
        <f t="shared" si="8"/>
        <v>0</v>
      </c>
      <c r="R7" s="15">
        <f t="shared" si="9"/>
        <v>0</v>
      </c>
      <c r="S7" s="15">
        <f t="shared" si="10"/>
        <v>0</v>
      </c>
      <c r="T7" s="15">
        <f t="shared" si="11"/>
        <v>0</v>
      </c>
      <c r="U7" s="14">
        <f>IF($B7="Ramsey",1,)</f>
        <v>0</v>
      </c>
      <c r="V7" s="14">
        <f>IF($B7="Redwood Falls",1,)</f>
        <v>0</v>
      </c>
      <c r="W7" s="14">
        <f>IF($B7="Stearns",1,)</f>
        <v>0</v>
      </c>
      <c r="X7" s="14">
        <f>IF($B7="Wantonwan",1,)</f>
        <v>0</v>
      </c>
    </row>
    <row r="8" spans="1:24">
      <c r="A8" s="2"/>
      <c r="B8" s="13"/>
      <c r="C8" s="2"/>
      <c r="D8" s="2"/>
      <c r="E8" s="2"/>
      <c r="F8" s="9"/>
      <c r="G8" s="10"/>
      <c r="H8" s="9">
        <f t="shared" si="0"/>
        <v>1592</v>
      </c>
      <c r="J8" s="15">
        <f t="shared" si="1"/>
        <v>0</v>
      </c>
      <c r="K8" s="15">
        <f t="shared" si="2"/>
        <v>0</v>
      </c>
      <c r="L8" s="15">
        <f t="shared" si="3"/>
        <v>0</v>
      </c>
      <c r="M8" s="15">
        <f t="shared" si="4"/>
        <v>0</v>
      </c>
      <c r="N8" s="15">
        <f t="shared" si="5"/>
        <v>0</v>
      </c>
      <c r="O8" s="15">
        <f t="shared" si="6"/>
        <v>0</v>
      </c>
      <c r="P8" s="15">
        <f t="shared" si="7"/>
        <v>0</v>
      </c>
      <c r="Q8" s="15">
        <f t="shared" si="8"/>
        <v>0</v>
      </c>
      <c r="R8" s="15">
        <f t="shared" si="9"/>
        <v>0</v>
      </c>
      <c r="S8" s="15">
        <f t="shared" si="10"/>
        <v>0</v>
      </c>
      <c r="T8" s="15">
        <f t="shared" si="11"/>
        <v>0</v>
      </c>
      <c r="U8" s="14">
        <f>IF($B8="Ramsey",1,)</f>
        <v>0</v>
      </c>
      <c r="V8" s="14">
        <f>IF($B8="Redwood Falls",1,)</f>
        <v>0</v>
      </c>
      <c r="W8" s="14">
        <f>IF($B8="Stearns",1,)</f>
        <v>0</v>
      </c>
      <c r="X8" s="14">
        <f>IF($B8="Wantonwan",1,)</f>
        <v>0</v>
      </c>
    </row>
    <row r="9" spans="1:24">
      <c r="A9" s="2"/>
      <c r="B9" s="13"/>
      <c r="C9" s="2"/>
      <c r="D9" s="2"/>
      <c r="E9" s="2"/>
      <c r="F9" s="9"/>
      <c r="G9" s="10"/>
      <c r="H9" s="9">
        <f t="shared" si="0"/>
        <v>1592</v>
      </c>
      <c r="J9" s="15">
        <f t="shared" si="1"/>
        <v>0</v>
      </c>
      <c r="K9" s="15">
        <f t="shared" si="2"/>
        <v>0</v>
      </c>
      <c r="L9" s="15">
        <f t="shared" si="3"/>
        <v>0</v>
      </c>
      <c r="M9" s="15">
        <f t="shared" si="4"/>
        <v>0</v>
      </c>
      <c r="N9" s="15">
        <f t="shared" si="5"/>
        <v>0</v>
      </c>
      <c r="O9" s="15">
        <f t="shared" si="6"/>
        <v>0</v>
      </c>
      <c r="P9" s="15">
        <f t="shared" si="7"/>
        <v>0</v>
      </c>
      <c r="Q9" s="15">
        <f t="shared" si="8"/>
        <v>0</v>
      </c>
      <c r="R9" s="15">
        <f t="shared" si="9"/>
        <v>0</v>
      </c>
      <c r="S9" s="15">
        <f t="shared" si="10"/>
        <v>0</v>
      </c>
      <c r="T9" s="15">
        <f t="shared" si="11"/>
        <v>0</v>
      </c>
      <c r="U9" s="14">
        <f>IF($B9="Ramsey",1,)</f>
        <v>0</v>
      </c>
      <c r="V9" s="14">
        <f>IF($B9="Redwood Falls",1,)</f>
        <v>0</v>
      </c>
      <c r="W9" s="14">
        <f>IF($B9="Stearns",1,)</f>
        <v>0</v>
      </c>
      <c r="X9" s="14">
        <f>IF($B9="Wantonwan",1,)</f>
        <v>0</v>
      </c>
    </row>
    <row r="10" spans="1:24">
      <c r="A10" s="2"/>
      <c r="B10" s="13"/>
      <c r="C10" s="2"/>
      <c r="D10" s="2"/>
      <c r="E10" s="2"/>
      <c r="F10" s="9"/>
      <c r="G10" s="10"/>
      <c r="H10" s="9">
        <f t="shared" si="0"/>
        <v>1592</v>
      </c>
      <c r="J10" s="15">
        <f t="shared" si="1"/>
        <v>0</v>
      </c>
      <c r="K10" s="15">
        <f t="shared" si="2"/>
        <v>0</v>
      </c>
      <c r="L10" s="15">
        <f t="shared" si="3"/>
        <v>0</v>
      </c>
      <c r="M10" s="15">
        <f t="shared" si="4"/>
        <v>0</v>
      </c>
      <c r="N10" s="15">
        <f t="shared" si="5"/>
        <v>0</v>
      </c>
      <c r="O10" s="15">
        <f t="shared" si="6"/>
        <v>0</v>
      </c>
      <c r="P10" s="15">
        <f t="shared" si="7"/>
        <v>0</v>
      </c>
      <c r="Q10" s="15">
        <f t="shared" si="8"/>
        <v>0</v>
      </c>
      <c r="R10" s="15">
        <f t="shared" si="9"/>
        <v>0</v>
      </c>
      <c r="S10" s="15">
        <f t="shared" si="10"/>
        <v>0</v>
      </c>
      <c r="T10" s="15">
        <f t="shared" si="11"/>
        <v>0</v>
      </c>
      <c r="U10" s="14">
        <f t="shared" ref="U10:U19" si="12">IF($B10="Ramsey",1,)</f>
        <v>0</v>
      </c>
      <c r="V10" s="14">
        <f t="shared" ref="V10:V19" si="13">IF($B10="Redwood Falls",1,)</f>
        <v>0</v>
      </c>
      <c r="W10" s="14">
        <f t="shared" ref="W10:W19" si="14">IF($B10="Stearns",1,)</f>
        <v>0</v>
      </c>
      <c r="X10" s="14">
        <f t="shared" ref="X10:X19" si="15">IF($B10="Wantonwan",1,)</f>
        <v>0</v>
      </c>
    </row>
    <row r="11" spans="1:24">
      <c r="A11" s="2"/>
      <c r="B11" s="13"/>
      <c r="C11" s="2"/>
      <c r="D11" s="2"/>
      <c r="E11" s="2"/>
      <c r="F11" s="9"/>
      <c r="G11" s="10"/>
      <c r="H11" s="9">
        <f t="shared" si="0"/>
        <v>1592</v>
      </c>
      <c r="J11" s="15">
        <f t="shared" si="1"/>
        <v>0</v>
      </c>
      <c r="K11" s="15">
        <f t="shared" si="2"/>
        <v>0</v>
      </c>
      <c r="L11" s="15">
        <f t="shared" si="3"/>
        <v>0</v>
      </c>
      <c r="M11" s="15">
        <f t="shared" si="4"/>
        <v>0</v>
      </c>
      <c r="N11" s="15">
        <f t="shared" si="5"/>
        <v>0</v>
      </c>
      <c r="O11" s="15">
        <f t="shared" si="6"/>
        <v>0</v>
      </c>
      <c r="P11" s="15">
        <f t="shared" si="7"/>
        <v>0</v>
      </c>
      <c r="Q11" s="15">
        <f t="shared" si="8"/>
        <v>0</v>
      </c>
      <c r="R11" s="15">
        <f t="shared" si="9"/>
        <v>0</v>
      </c>
      <c r="S11" s="15">
        <f t="shared" si="10"/>
        <v>0</v>
      </c>
      <c r="T11" s="15">
        <f t="shared" si="11"/>
        <v>0</v>
      </c>
      <c r="U11" s="14">
        <f t="shared" si="12"/>
        <v>0</v>
      </c>
      <c r="V11" s="14">
        <f t="shared" si="13"/>
        <v>0</v>
      </c>
      <c r="W11" s="14">
        <f t="shared" si="14"/>
        <v>0</v>
      </c>
      <c r="X11" s="14">
        <f t="shared" si="15"/>
        <v>0</v>
      </c>
    </row>
    <row r="12" spans="1:24">
      <c r="A12" s="2"/>
      <c r="B12" s="13"/>
      <c r="C12" s="2"/>
      <c r="D12" s="2"/>
      <c r="E12" s="2"/>
      <c r="F12" s="9"/>
      <c r="G12" s="10"/>
      <c r="H12" s="9">
        <f t="shared" si="0"/>
        <v>1592</v>
      </c>
      <c r="J12" s="15">
        <f t="shared" si="1"/>
        <v>0</v>
      </c>
      <c r="K12" s="15">
        <f t="shared" si="2"/>
        <v>0</v>
      </c>
      <c r="L12" s="15">
        <f t="shared" si="3"/>
        <v>0</v>
      </c>
      <c r="M12" s="15">
        <f t="shared" si="4"/>
        <v>0</v>
      </c>
      <c r="N12" s="15">
        <f t="shared" si="5"/>
        <v>0</v>
      </c>
      <c r="O12" s="15">
        <f t="shared" si="6"/>
        <v>0</v>
      </c>
      <c r="P12" s="15">
        <f t="shared" si="7"/>
        <v>0</v>
      </c>
      <c r="Q12" s="15">
        <f t="shared" si="8"/>
        <v>0</v>
      </c>
      <c r="R12" s="15">
        <f t="shared" si="9"/>
        <v>0</v>
      </c>
      <c r="S12" s="15">
        <f t="shared" si="10"/>
        <v>0</v>
      </c>
      <c r="T12" s="15">
        <f t="shared" si="11"/>
        <v>0</v>
      </c>
      <c r="U12" s="14">
        <f t="shared" si="12"/>
        <v>0</v>
      </c>
      <c r="V12" s="14">
        <f t="shared" si="13"/>
        <v>0</v>
      </c>
      <c r="W12" s="14">
        <f t="shared" si="14"/>
        <v>0</v>
      </c>
      <c r="X12" s="14">
        <f t="shared" si="15"/>
        <v>0</v>
      </c>
    </row>
    <row r="13" spans="1:24">
      <c r="A13" s="2"/>
      <c r="B13" s="13"/>
      <c r="C13" s="2"/>
      <c r="D13" s="2"/>
      <c r="E13" s="2"/>
      <c r="F13" s="9"/>
      <c r="G13" s="10"/>
      <c r="H13" s="9">
        <f t="shared" si="0"/>
        <v>1592</v>
      </c>
      <c r="J13" s="15">
        <f t="shared" si="1"/>
        <v>0</v>
      </c>
      <c r="K13" s="15">
        <f t="shared" si="2"/>
        <v>0</v>
      </c>
      <c r="L13" s="15">
        <f t="shared" si="3"/>
        <v>0</v>
      </c>
      <c r="M13" s="15">
        <f t="shared" si="4"/>
        <v>0</v>
      </c>
      <c r="N13" s="15">
        <f t="shared" si="5"/>
        <v>0</v>
      </c>
      <c r="O13" s="15">
        <f t="shared" si="6"/>
        <v>0</v>
      </c>
      <c r="P13" s="15">
        <f t="shared" si="7"/>
        <v>0</v>
      </c>
      <c r="Q13" s="15">
        <f t="shared" si="8"/>
        <v>0</v>
      </c>
      <c r="R13" s="15">
        <f t="shared" si="9"/>
        <v>0</v>
      </c>
      <c r="S13" s="15">
        <f t="shared" si="10"/>
        <v>0</v>
      </c>
      <c r="T13" s="15">
        <f t="shared" si="11"/>
        <v>0</v>
      </c>
      <c r="U13" s="14">
        <f>IF($B13="Ramsey",1,)</f>
        <v>0</v>
      </c>
      <c r="V13" s="14">
        <f>IF($B13="Redwood Falls",1,)</f>
        <v>0</v>
      </c>
      <c r="W13" s="14">
        <f>IF($B13="Stearns",1,)</f>
        <v>0</v>
      </c>
      <c r="X13" s="14">
        <f>IF($B13="Wantonwan",1,)</f>
        <v>0</v>
      </c>
    </row>
    <row r="14" spans="1:24">
      <c r="A14" s="2"/>
      <c r="B14" s="13"/>
      <c r="C14" s="2"/>
      <c r="D14" s="2"/>
      <c r="E14" s="2"/>
      <c r="F14" s="9"/>
      <c r="G14" s="10"/>
      <c r="H14" s="9">
        <f t="shared" si="0"/>
        <v>1592</v>
      </c>
      <c r="J14" s="15">
        <f t="shared" si="1"/>
        <v>0</v>
      </c>
      <c r="K14" s="15">
        <f t="shared" si="2"/>
        <v>0</v>
      </c>
      <c r="L14" s="15">
        <f t="shared" si="3"/>
        <v>0</v>
      </c>
      <c r="M14" s="15">
        <f t="shared" si="4"/>
        <v>0</v>
      </c>
      <c r="N14" s="15">
        <f t="shared" si="5"/>
        <v>0</v>
      </c>
      <c r="O14" s="15">
        <f t="shared" si="6"/>
        <v>0</v>
      </c>
      <c r="P14" s="15">
        <f t="shared" si="7"/>
        <v>0</v>
      </c>
      <c r="Q14" s="15">
        <f t="shared" si="8"/>
        <v>0</v>
      </c>
      <c r="R14" s="15">
        <f t="shared" si="9"/>
        <v>0</v>
      </c>
      <c r="S14" s="15">
        <f t="shared" si="10"/>
        <v>0</v>
      </c>
      <c r="T14" s="15">
        <f t="shared" si="11"/>
        <v>0</v>
      </c>
      <c r="U14" s="14">
        <f>IF($B14="Ramsey",1,)</f>
        <v>0</v>
      </c>
      <c r="V14" s="14">
        <f>IF($B14="Redwood Falls",1,)</f>
        <v>0</v>
      </c>
      <c r="W14" s="14">
        <f>IF($B14="Stearns",1,)</f>
        <v>0</v>
      </c>
      <c r="X14" s="14">
        <f>IF($B14="Wantonwan",1,)</f>
        <v>0</v>
      </c>
    </row>
    <row r="15" spans="1:24">
      <c r="A15" s="2"/>
      <c r="B15" s="13"/>
      <c r="C15" s="2"/>
      <c r="D15" s="2"/>
      <c r="E15" s="2"/>
      <c r="F15" s="9"/>
      <c r="G15" s="10"/>
      <c r="H15" s="9">
        <f t="shared" si="0"/>
        <v>1592</v>
      </c>
      <c r="J15" s="15">
        <f t="shared" si="1"/>
        <v>0</v>
      </c>
      <c r="K15" s="15">
        <f t="shared" si="2"/>
        <v>0</v>
      </c>
      <c r="L15" s="15">
        <f t="shared" si="3"/>
        <v>0</v>
      </c>
      <c r="M15" s="15">
        <f t="shared" si="4"/>
        <v>0</v>
      </c>
      <c r="N15" s="15">
        <f t="shared" si="5"/>
        <v>0</v>
      </c>
      <c r="O15" s="15">
        <f t="shared" si="6"/>
        <v>0</v>
      </c>
      <c r="P15" s="15">
        <f t="shared" si="7"/>
        <v>0</v>
      </c>
      <c r="Q15" s="15">
        <f t="shared" si="8"/>
        <v>0</v>
      </c>
      <c r="R15" s="15">
        <f t="shared" si="9"/>
        <v>0</v>
      </c>
      <c r="S15" s="15">
        <f t="shared" si="10"/>
        <v>0</v>
      </c>
      <c r="T15" s="15">
        <f t="shared" si="11"/>
        <v>0</v>
      </c>
      <c r="U15" s="14">
        <f t="shared" si="12"/>
        <v>0</v>
      </c>
      <c r="V15" s="14">
        <f t="shared" si="13"/>
        <v>0</v>
      </c>
      <c r="W15" s="14">
        <f t="shared" si="14"/>
        <v>0</v>
      </c>
      <c r="X15" s="14">
        <f t="shared" si="15"/>
        <v>0</v>
      </c>
    </row>
    <row r="16" spans="1:24">
      <c r="A16" s="2"/>
      <c r="B16" s="13"/>
      <c r="C16" s="2"/>
      <c r="D16" s="2"/>
      <c r="E16" s="2"/>
      <c r="F16" s="9"/>
      <c r="G16" s="10"/>
      <c r="H16" s="9">
        <f t="shared" si="0"/>
        <v>1592</v>
      </c>
      <c r="J16" s="15">
        <f t="shared" si="1"/>
        <v>0</v>
      </c>
      <c r="K16" s="15">
        <f t="shared" si="2"/>
        <v>0</v>
      </c>
      <c r="L16" s="15">
        <f t="shared" si="3"/>
        <v>0</v>
      </c>
      <c r="M16" s="15">
        <f t="shared" si="4"/>
        <v>0</v>
      </c>
      <c r="N16" s="15">
        <f t="shared" si="5"/>
        <v>0</v>
      </c>
      <c r="O16" s="15">
        <f t="shared" si="6"/>
        <v>0</v>
      </c>
      <c r="P16" s="15">
        <f t="shared" si="7"/>
        <v>0</v>
      </c>
      <c r="Q16" s="15">
        <f t="shared" si="8"/>
        <v>0</v>
      </c>
      <c r="R16" s="15">
        <f t="shared" si="9"/>
        <v>0</v>
      </c>
      <c r="S16" s="15">
        <f t="shared" si="10"/>
        <v>0</v>
      </c>
      <c r="T16" s="15">
        <f t="shared" si="11"/>
        <v>0</v>
      </c>
      <c r="U16" s="14">
        <f t="shared" si="12"/>
        <v>0</v>
      </c>
      <c r="V16" s="14">
        <f t="shared" si="13"/>
        <v>0</v>
      </c>
      <c r="W16" s="14">
        <f t="shared" si="14"/>
        <v>0</v>
      </c>
      <c r="X16" s="14">
        <f t="shared" si="15"/>
        <v>0</v>
      </c>
    </row>
    <row r="17" spans="1:24">
      <c r="A17" s="2"/>
      <c r="B17" s="13"/>
      <c r="C17" s="2"/>
      <c r="D17" s="2"/>
      <c r="E17" s="2"/>
      <c r="F17" s="9"/>
      <c r="G17" s="10"/>
      <c r="H17" s="9">
        <f t="shared" si="0"/>
        <v>1592</v>
      </c>
      <c r="J17" s="15">
        <f t="shared" si="1"/>
        <v>0</v>
      </c>
      <c r="K17" s="15">
        <f t="shared" si="2"/>
        <v>0</v>
      </c>
      <c r="L17" s="15">
        <f t="shared" si="3"/>
        <v>0</v>
      </c>
      <c r="M17" s="15">
        <f t="shared" si="4"/>
        <v>0</v>
      </c>
      <c r="N17" s="15">
        <f t="shared" si="5"/>
        <v>0</v>
      </c>
      <c r="O17" s="15">
        <f t="shared" si="6"/>
        <v>0</v>
      </c>
      <c r="P17" s="15">
        <f t="shared" si="7"/>
        <v>0</v>
      </c>
      <c r="Q17" s="15">
        <f t="shared" si="8"/>
        <v>0</v>
      </c>
      <c r="R17" s="15">
        <f t="shared" si="9"/>
        <v>0</v>
      </c>
      <c r="S17" s="15">
        <f t="shared" si="10"/>
        <v>0</v>
      </c>
      <c r="T17" s="15">
        <f t="shared" si="11"/>
        <v>0</v>
      </c>
      <c r="U17" s="14">
        <f>IF($B17="Ramsey",1,)</f>
        <v>0</v>
      </c>
      <c r="V17" s="14">
        <f>IF($B17="Redwood Falls",1,)</f>
        <v>0</v>
      </c>
      <c r="W17" s="14">
        <f>IF($B17="Stearns",1,)</f>
        <v>0</v>
      </c>
      <c r="X17" s="14">
        <f>IF($B17="Wantonwan",1,)</f>
        <v>0</v>
      </c>
    </row>
    <row r="18" spans="1:24">
      <c r="A18" s="2"/>
      <c r="B18" s="13"/>
      <c r="C18" s="2"/>
      <c r="D18" s="2"/>
      <c r="E18" s="2"/>
      <c r="F18" s="9"/>
      <c r="G18" s="10"/>
      <c r="H18" s="9">
        <f t="shared" si="0"/>
        <v>1592</v>
      </c>
      <c r="J18" s="15">
        <f t="shared" si="1"/>
        <v>0</v>
      </c>
      <c r="K18" s="15">
        <f t="shared" si="2"/>
        <v>0</v>
      </c>
      <c r="L18" s="15">
        <f t="shared" si="3"/>
        <v>0</v>
      </c>
      <c r="M18" s="15">
        <f t="shared" si="4"/>
        <v>0</v>
      </c>
      <c r="N18" s="15">
        <f t="shared" si="5"/>
        <v>0</v>
      </c>
      <c r="O18" s="15">
        <f t="shared" si="6"/>
        <v>0</v>
      </c>
      <c r="P18" s="15">
        <f t="shared" si="7"/>
        <v>0</v>
      </c>
      <c r="Q18" s="15">
        <f t="shared" si="8"/>
        <v>0</v>
      </c>
      <c r="R18" s="15">
        <f t="shared" si="9"/>
        <v>0</v>
      </c>
      <c r="S18" s="15">
        <f t="shared" si="10"/>
        <v>0</v>
      </c>
      <c r="T18" s="15">
        <f t="shared" si="11"/>
        <v>0</v>
      </c>
      <c r="U18" s="14">
        <f>IF($B18="Ramsey",1,)</f>
        <v>0</v>
      </c>
      <c r="V18" s="14">
        <f>IF($B18="Redwood Falls",1,)</f>
        <v>0</v>
      </c>
      <c r="W18" s="14">
        <f>IF($B18="Stearns",1,)</f>
        <v>0</v>
      </c>
      <c r="X18" s="14">
        <f>IF($B18="Wantonwan",1,)</f>
        <v>0</v>
      </c>
    </row>
    <row r="19" spans="1:24">
      <c r="A19" s="2"/>
      <c r="B19" s="13"/>
      <c r="C19" s="2"/>
      <c r="D19" s="2"/>
      <c r="E19" s="2"/>
      <c r="F19" s="9"/>
      <c r="G19" s="10"/>
      <c r="H19" s="9">
        <f t="shared" si="0"/>
        <v>1592</v>
      </c>
      <c r="J19" s="15">
        <f t="shared" si="1"/>
        <v>0</v>
      </c>
      <c r="K19" s="15">
        <f t="shared" si="2"/>
        <v>0</v>
      </c>
      <c r="L19" s="15">
        <f t="shared" si="3"/>
        <v>0</v>
      </c>
      <c r="M19" s="15">
        <f t="shared" si="4"/>
        <v>0</v>
      </c>
      <c r="N19" s="15">
        <f t="shared" si="5"/>
        <v>0</v>
      </c>
      <c r="O19" s="15">
        <f t="shared" si="6"/>
        <v>0</v>
      </c>
      <c r="P19" s="15">
        <f t="shared" si="7"/>
        <v>0</v>
      </c>
      <c r="Q19" s="15">
        <f t="shared" si="8"/>
        <v>0</v>
      </c>
      <c r="R19" s="15">
        <f t="shared" si="9"/>
        <v>0</v>
      </c>
      <c r="S19" s="15">
        <f t="shared" si="10"/>
        <v>0</v>
      </c>
      <c r="T19" s="15">
        <f t="shared" si="11"/>
        <v>0</v>
      </c>
      <c r="U19" s="14">
        <f t="shared" si="12"/>
        <v>0</v>
      </c>
      <c r="V19" s="14">
        <f t="shared" si="13"/>
        <v>0</v>
      </c>
      <c r="W19" s="14">
        <f t="shared" si="14"/>
        <v>0</v>
      </c>
      <c r="X19" s="14">
        <f t="shared" si="15"/>
        <v>0</v>
      </c>
    </row>
    <row r="20" spans="1:24">
      <c r="A20" s="2"/>
      <c r="B20" s="13"/>
      <c r="C20" s="2"/>
      <c r="D20" s="2"/>
      <c r="E20" s="2"/>
      <c r="F20" s="9"/>
      <c r="G20" s="10"/>
      <c r="H20" s="9">
        <f t="shared" si="0"/>
        <v>1592</v>
      </c>
      <c r="J20" s="43">
        <f t="shared" ref="J20:T20" si="16">SUM(J5:J19)</f>
        <v>-850</v>
      </c>
      <c r="K20" s="43">
        <f t="shared" si="16"/>
        <v>0</v>
      </c>
      <c r="L20" s="43">
        <f t="shared" si="16"/>
        <v>0</v>
      </c>
      <c r="M20" s="43">
        <f t="shared" si="16"/>
        <v>0</v>
      </c>
      <c r="N20" s="43">
        <f t="shared" si="16"/>
        <v>0</v>
      </c>
      <c r="O20" s="43">
        <f t="shared" si="16"/>
        <v>0</v>
      </c>
      <c r="P20" s="43">
        <f t="shared" si="16"/>
        <v>0</v>
      </c>
      <c r="Q20" s="43">
        <f t="shared" si="16"/>
        <v>0</v>
      </c>
      <c r="R20" s="43">
        <f t="shared" si="16"/>
        <v>0</v>
      </c>
      <c r="S20" s="43">
        <f t="shared" si="16"/>
        <v>0</v>
      </c>
      <c r="T20" s="43">
        <f t="shared" si="16"/>
        <v>0</v>
      </c>
      <c r="U20" s="2"/>
      <c r="V20" s="2"/>
      <c r="W20" s="2"/>
      <c r="X20" s="2"/>
    </row>
    <row r="21" spans="1:24">
      <c r="A21" s="61" t="s">
        <v>45</v>
      </c>
      <c r="B21" s="62"/>
      <c r="C21" s="62"/>
      <c r="D21" s="62"/>
      <c r="E21" s="63"/>
      <c r="F21" s="43">
        <f>SUM(F5:F20)</f>
        <v>0</v>
      </c>
      <c r="G21" s="44">
        <f>SUM(G5:G20)</f>
        <v>850</v>
      </c>
      <c r="H21" s="43">
        <f>H20</f>
        <v>1592</v>
      </c>
    </row>
  </sheetData>
  <sheetProtection password="CC49" sheet="1" objects="1" scenarios="1"/>
  <mergeCells count="15">
    <mergeCell ref="P3:P4"/>
    <mergeCell ref="Q3:Q4"/>
    <mergeCell ref="R3:R4"/>
    <mergeCell ref="S3:S4"/>
    <mergeCell ref="T3:T4"/>
    <mergeCell ref="K3:K4"/>
    <mergeCell ref="L3:L4"/>
    <mergeCell ref="M3:M4"/>
    <mergeCell ref="N3:N4"/>
    <mergeCell ref="O3:O4"/>
    <mergeCell ref="A1:H1"/>
    <mergeCell ref="A2:H2"/>
    <mergeCell ref="A4:G4"/>
    <mergeCell ref="A21:E21"/>
    <mergeCell ref="J3:J4"/>
  </mergeCells>
  <printOptions horizontalCentered="1"/>
  <pageMargins left="0.7" right="0.7" top="1.52" bottom="0.75" header="0.94" footer="0.3"/>
  <pageSetup scale="31" orientation="portrait" horizontalDpi="300" verticalDpi="300" r:id="rId1"/>
  <headerFooter>
    <oddHeader>&amp;C&amp;"-,Bold"&amp;18S.M.A.R.B. 23</oddHeader>
    <oddFooter>&amp;RAnthony B.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O35"/>
  <sheetViews>
    <sheetView tabSelected="1" zoomScale="90" zoomScaleNormal="90" workbookViewId="0">
      <selection activeCell="F7" sqref="F7"/>
    </sheetView>
  </sheetViews>
  <sheetFormatPr defaultRowHeight="15"/>
  <cols>
    <col min="1" max="1" width="28.5703125" style="6" bestFit="1" customWidth="1"/>
    <col min="2" max="15" width="10.28515625" style="4" customWidth="1"/>
    <col min="16" max="16384" width="9.140625" style="4"/>
  </cols>
  <sheetData>
    <row r="1" spans="1:15" ht="15.75" thickBot="1">
      <c r="A1" s="72" t="s">
        <v>54</v>
      </c>
      <c r="B1" s="73"/>
    </row>
    <row r="2" spans="1:15" ht="15.75">
      <c r="A2" s="36" t="s">
        <v>0</v>
      </c>
      <c r="B2" s="37">
        <v>2442</v>
      </c>
      <c r="C2" s="58" t="s">
        <v>53</v>
      </c>
      <c r="D2" s="81">
        <v>40506</v>
      </c>
      <c r="E2" s="81"/>
    </row>
    <row r="3" spans="1:15" ht="15.75">
      <c r="A3" s="38" t="s">
        <v>2</v>
      </c>
      <c r="B3" s="39">
        <f>'Check Register'!G21</f>
        <v>850</v>
      </c>
    </row>
    <row r="4" spans="1:15" ht="15.75">
      <c r="A4" s="38" t="s">
        <v>3</v>
      </c>
      <c r="B4" s="40">
        <f>'Check Register'!F21</f>
        <v>0</v>
      </c>
    </row>
    <row r="5" spans="1:15" ht="16.5" thickBot="1">
      <c r="A5" s="41" t="s">
        <v>1</v>
      </c>
      <c r="B5" s="42">
        <f>SUM(B2-B3+B4)</f>
        <v>1592</v>
      </c>
      <c r="C5" s="59" t="s">
        <v>53</v>
      </c>
      <c r="D5" s="80">
        <f ca="1">NOW()</f>
        <v>40514.950994328705</v>
      </c>
      <c r="E5" s="80"/>
    </row>
    <row r="9" spans="1:15" ht="15.75" thickBot="1"/>
    <row r="10" spans="1:15" ht="15.75" thickBot="1">
      <c r="A10" s="22" t="s">
        <v>12</v>
      </c>
      <c r="B10" s="16" t="s">
        <v>14</v>
      </c>
      <c r="C10" s="17" t="s">
        <v>15</v>
      </c>
      <c r="D10" s="17" t="s">
        <v>16</v>
      </c>
      <c r="E10" s="17" t="s">
        <v>17</v>
      </c>
      <c r="F10" s="18" t="s">
        <v>18</v>
      </c>
      <c r="G10" s="17" t="s">
        <v>19</v>
      </c>
      <c r="H10" s="18" t="s">
        <v>20</v>
      </c>
      <c r="I10" s="17" t="s">
        <v>21</v>
      </c>
      <c r="J10" s="18" t="s">
        <v>22</v>
      </c>
      <c r="K10" s="17" t="s">
        <v>23</v>
      </c>
      <c r="L10" s="18" t="s">
        <v>24</v>
      </c>
      <c r="M10" s="17" t="s">
        <v>25</v>
      </c>
      <c r="N10" s="68" t="s">
        <v>26</v>
      </c>
      <c r="O10" s="70" t="s">
        <v>27</v>
      </c>
    </row>
    <row r="11" spans="1:15" ht="15.75" thickBot="1">
      <c r="A11" s="22" t="s">
        <v>13</v>
      </c>
      <c r="B11" s="19">
        <v>2010</v>
      </c>
      <c r="C11" s="20">
        <v>2010</v>
      </c>
      <c r="D11" s="20">
        <v>2010</v>
      </c>
      <c r="E11" s="20">
        <v>2010</v>
      </c>
      <c r="F11" s="21">
        <v>2010</v>
      </c>
      <c r="G11" s="20">
        <v>2010</v>
      </c>
      <c r="H11" s="21">
        <v>2011</v>
      </c>
      <c r="I11" s="20">
        <v>2011</v>
      </c>
      <c r="J11" s="21">
        <v>2011</v>
      </c>
      <c r="K11" s="20">
        <v>2011</v>
      </c>
      <c r="L11" s="21">
        <v>2011</v>
      </c>
      <c r="M11" s="20">
        <v>2011</v>
      </c>
      <c r="N11" s="69"/>
      <c r="O11" s="71"/>
    </row>
    <row r="12" spans="1:15" ht="15.75" thickBot="1">
      <c r="A12" s="74" t="s">
        <v>3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6"/>
    </row>
    <row r="13" spans="1:15">
      <c r="A13" s="23" t="s">
        <v>37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>
        <f>SUM(B13:M13)</f>
        <v>0</v>
      </c>
      <c r="O13" s="25"/>
    </row>
    <row r="14" spans="1:15">
      <c r="A14" s="26" t="s">
        <v>38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>
        <f t="shared" ref="N14:N32" si="0">SUM(B14:M14)</f>
        <v>0</v>
      </c>
      <c r="O14" s="27"/>
    </row>
    <row r="15" spans="1:15">
      <c r="A15" s="26" t="s">
        <v>39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>
        <f t="shared" si="0"/>
        <v>0</v>
      </c>
      <c r="O15" s="27"/>
    </row>
    <row r="16" spans="1:15">
      <c r="A16" s="26" t="s">
        <v>40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>
        <f t="shared" si="0"/>
        <v>0</v>
      </c>
      <c r="O16" s="27"/>
    </row>
    <row r="17" spans="1:15">
      <c r="A17" s="26" t="s">
        <v>41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>
        <f t="shared" si="0"/>
        <v>0</v>
      </c>
      <c r="O17" s="27"/>
    </row>
    <row r="18" spans="1:15">
      <c r="A18" s="26" t="s">
        <v>42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>
        <f t="shared" si="0"/>
        <v>0</v>
      </c>
      <c r="O18" s="27"/>
    </row>
    <row r="19" spans="1:15">
      <c r="A19" s="26" t="s">
        <v>49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>
        <f t="shared" si="0"/>
        <v>0</v>
      </c>
      <c r="O19" s="27"/>
    </row>
    <row r="20" spans="1:15">
      <c r="A20" s="26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>
        <f t="shared" si="0"/>
        <v>0</v>
      </c>
      <c r="O20" s="27"/>
    </row>
    <row r="21" spans="1:15" ht="15.75" thickBot="1">
      <c r="A21" s="28" t="s">
        <v>28</v>
      </c>
      <c r="B21" s="29">
        <f>-B33</f>
        <v>0</v>
      </c>
      <c r="C21" s="29">
        <f t="shared" ref="C21:N21" si="1">SUM(C13:C20)</f>
        <v>0</v>
      </c>
      <c r="D21" s="29">
        <f t="shared" si="1"/>
        <v>0</v>
      </c>
      <c r="E21" s="29">
        <f t="shared" si="1"/>
        <v>0</v>
      </c>
      <c r="F21" s="29">
        <f t="shared" si="1"/>
        <v>0</v>
      </c>
      <c r="G21" s="29">
        <f t="shared" si="1"/>
        <v>0</v>
      </c>
      <c r="H21" s="29">
        <f t="shared" si="1"/>
        <v>0</v>
      </c>
      <c r="I21" s="29">
        <f t="shared" si="1"/>
        <v>0</v>
      </c>
      <c r="J21" s="29">
        <f t="shared" si="1"/>
        <v>0</v>
      </c>
      <c r="K21" s="29">
        <f t="shared" si="1"/>
        <v>0</v>
      </c>
      <c r="L21" s="29">
        <f t="shared" si="1"/>
        <v>0</v>
      </c>
      <c r="M21" s="29">
        <f t="shared" si="1"/>
        <v>0</v>
      </c>
      <c r="N21" s="29">
        <f t="shared" si="1"/>
        <v>0</v>
      </c>
      <c r="O21" s="30"/>
    </row>
    <row r="22" spans="1:15" ht="15.75" thickBot="1">
      <c r="A22" s="77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9"/>
    </row>
    <row r="23" spans="1:15">
      <c r="A23" s="23" t="s">
        <v>34</v>
      </c>
      <c r="B23" s="31"/>
      <c r="C23" s="31"/>
      <c r="D23" s="31"/>
      <c r="E23" s="31"/>
      <c r="F23" s="31">
        <v>850</v>
      </c>
      <c r="G23" s="31"/>
      <c r="H23" s="31"/>
      <c r="I23" s="31"/>
      <c r="J23" s="31"/>
      <c r="K23" s="31"/>
      <c r="L23" s="31"/>
      <c r="M23" s="31"/>
      <c r="N23" s="31">
        <f t="shared" si="0"/>
        <v>850</v>
      </c>
      <c r="O23" s="25"/>
    </row>
    <row r="24" spans="1:15">
      <c r="A24" s="26" t="s">
        <v>39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>
        <f t="shared" si="0"/>
        <v>0</v>
      </c>
      <c r="O24" s="27"/>
    </row>
    <row r="25" spans="1:15">
      <c r="A25" s="26" t="s">
        <v>43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f t="shared" si="0"/>
        <v>0</v>
      </c>
      <c r="O25" s="27"/>
    </row>
    <row r="26" spans="1:15">
      <c r="A26" s="26" t="s">
        <v>48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>
        <f t="shared" si="0"/>
        <v>0</v>
      </c>
      <c r="O26" s="27"/>
    </row>
    <row r="27" spans="1:15">
      <c r="A27" s="26" t="s">
        <v>44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f t="shared" si="0"/>
        <v>0</v>
      </c>
      <c r="O27" s="27"/>
    </row>
    <row r="28" spans="1:15">
      <c r="A28" s="26" t="s">
        <v>49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>
        <f t="shared" si="0"/>
        <v>0</v>
      </c>
      <c r="O28" s="27"/>
    </row>
    <row r="29" spans="1:15">
      <c r="A29" s="2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>
        <f t="shared" si="0"/>
        <v>0</v>
      </c>
      <c r="O29" s="27"/>
    </row>
    <row r="30" spans="1:15">
      <c r="A30" s="2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>
        <f t="shared" si="0"/>
        <v>0</v>
      </c>
      <c r="O30" s="27"/>
    </row>
    <row r="31" spans="1:15">
      <c r="A31" s="2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>
        <f t="shared" si="0"/>
        <v>0</v>
      </c>
      <c r="O31" s="27"/>
    </row>
    <row r="32" spans="1:15">
      <c r="A32" s="2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>
        <f t="shared" si="0"/>
        <v>0</v>
      </c>
      <c r="O32" s="27"/>
    </row>
    <row r="33" spans="1:15" ht="15.75" thickBot="1">
      <c r="A33" s="28" t="s">
        <v>29</v>
      </c>
      <c r="B33" s="32">
        <f>SUM(B23:B32)</f>
        <v>0</v>
      </c>
      <c r="C33" s="32">
        <f t="shared" ref="C33:N33" si="2">SUM(C23:C32)</f>
        <v>0</v>
      </c>
      <c r="D33" s="32">
        <f t="shared" si="2"/>
        <v>0</v>
      </c>
      <c r="E33" s="32">
        <f t="shared" si="2"/>
        <v>0</v>
      </c>
      <c r="F33" s="32">
        <f t="shared" si="2"/>
        <v>850</v>
      </c>
      <c r="G33" s="32">
        <f t="shared" si="2"/>
        <v>0</v>
      </c>
      <c r="H33" s="32">
        <f t="shared" si="2"/>
        <v>0</v>
      </c>
      <c r="I33" s="32">
        <f t="shared" si="2"/>
        <v>0</v>
      </c>
      <c r="J33" s="32">
        <f t="shared" si="2"/>
        <v>0</v>
      </c>
      <c r="K33" s="32">
        <f t="shared" si="2"/>
        <v>0</v>
      </c>
      <c r="L33" s="32">
        <f t="shared" si="2"/>
        <v>0</v>
      </c>
      <c r="M33" s="32">
        <f t="shared" si="2"/>
        <v>0</v>
      </c>
      <c r="N33" s="32">
        <f t="shared" si="2"/>
        <v>850</v>
      </c>
      <c r="O33" s="30"/>
    </row>
    <row r="34" spans="1:15" ht="15.75" thickBot="1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7"/>
    </row>
    <row r="35" spans="1:15" ht="15.75" thickBot="1">
      <c r="A35" s="33" t="s">
        <v>30</v>
      </c>
      <c r="B35" s="34">
        <f>SUM(B21-B33)</f>
        <v>0</v>
      </c>
      <c r="C35" s="34">
        <f t="shared" ref="C35:N35" si="3">SUM(C21-C33)</f>
        <v>0</v>
      </c>
      <c r="D35" s="34">
        <f t="shared" si="3"/>
        <v>0</v>
      </c>
      <c r="E35" s="34">
        <f t="shared" si="3"/>
        <v>0</v>
      </c>
      <c r="F35" s="34">
        <f t="shared" si="3"/>
        <v>-850</v>
      </c>
      <c r="G35" s="34">
        <f t="shared" si="3"/>
        <v>0</v>
      </c>
      <c r="H35" s="34">
        <f t="shared" si="3"/>
        <v>0</v>
      </c>
      <c r="I35" s="34">
        <f t="shared" si="3"/>
        <v>0</v>
      </c>
      <c r="J35" s="34">
        <f t="shared" si="3"/>
        <v>0</v>
      </c>
      <c r="K35" s="34">
        <f t="shared" si="3"/>
        <v>0</v>
      </c>
      <c r="L35" s="34">
        <f t="shared" si="3"/>
        <v>0</v>
      </c>
      <c r="M35" s="34">
        <f t="shared" si="3"/>
        <v>0</v>
      </c>
      <c r="N35" s="34">
        <f t="shared" si="3"/>
        <v>-850</v>
      </c>
      <c r="O35" s="35"/>
    </row>
  </sheetData>
  <sheetProtection password="CC49" sheet="1" objects="1" scenarios="1"/>
  <mergeCells count="8">
    <mergeCell ref="A34:O34"/>
    <mergeCell ref="N10:N11"/>
    <mergeCell ref="O10:O11"/>
    <mergeCell ref="A1:B1"/>
    <mergeCell ref="A12:O12"/>
    <mergeCell ref="A22:O22"/>
    <mergeCell ref="D5:E5"/>
    <mergeCell ref="D2:E2"/>
  </mergeCells>
  <printOptions horizontalCentered="1" verticalCentered="1"/>
  <pageMargins left="0.7" right="0.7" top="0.75" bottom="0.75" header="0.3" footer="0.3"/>
  <pageSetup scale="72" orientation="landscape" horizontalDpi="300" verticalDpi="300" r:id="rId1"/>
  <headerFooter>
    <oddHeader>&amp;C&amp;"-,Bold"&amp;20Flash Report S.M.A.R.B. 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F23"/>
  <sheetViews>
    <sheetView workbookViewId="0">
      <selection activeCell="J6" sqref="J6"/>
    </sheetView>
  </sheetViews>
  <sheetFormatPr defaultRowHeight="15"/>
  <cols>
    <col min="1" max="1" width="9.140625" style="4"/>
    <col min="2" max="2" width="9.5703125" style="4" bestFit="1" customWidth="1"/>
    <col min="3" max="6" width="20.7109375" style="4" customWidth="1"/>
    <col min="7" max="16384" width="9.140625" style="4"/>
  </cols>
  <sheetData>
    <row r="1" spans="1:6" ht="33" customHeight="1" thickBot="1">
      <c r="A1" s="46" t="s">
        <v>52</v>
      </c>
      <c r="B1" s="47" t="s">
        <v>46</v>
      </c>
      <c r="C1" s="47" t="s">
        <v>8</v>
      </c>
      <c r="D1" s="47" t="s">
        <v>47</v>
      </c>
      <c r="E1" s="47" t="s">
        <v>51</v>
      </c>
      <c r="F1" s="48" t="s">
        <v>51</v>
      </c>
    </row>
    <row r="2" spans="1:6">
      <c r="A2" s="50">
        <v>1</v>
      </c>
      <c r="B2" s="51"/>
      <c r="C2" s="52"/>
      <c r="D2" s="52"/>
      <c r="E2" s="52"/>
      <c r="F2" s="25"/>
    </row>
    <row r="3" spans="1:6">
      <c r="A3" s="53">
        <v>2</v>
      </c>
      <c r="B3" s="45"/>
      <c r="C3" s="7"/>
      <c r="D3" s="7"/>
      <c r="E3" s="7"/>
      <c r="F3" s="27"/>
    </row>
    <row r="4" spans="1:6">
      <c r="A4" s="53">
        <v>3</v>
      </c>
      <c r="B4" s="45"/>
      <c r="C4" s="7"/>
      <c r="D4" s="7"/>
      <c r="E4" s="7"/>
      <c r="F4" s="27"/>
    </row>
    <row r="5" spans="1:6">
      <c r="A5" s="53">
        <v>4</v>
      </c>
      <c r="B5" s="45"/>
      <c r="C5" s="7"/>
      <c r="D5" s="7"/>
      <c r="E5" s="7"/>
      <c r="F5" s="27"/>
    </row>
    <row r="6" spans="1:6">
      <c r="A6" s="53">
        <v>5</v>
      </c>
      <c r="B6" s="45"/>
      <c r="C6" s="7"/>
      <c r="D6" s="7"/>
      <c r="E6" s="7"/>
      <c r="F6" s="27"/>
    </row>
    <row r="7" spans="1:6">
      <c r="A7" s="53">
        <v>6</v>
      </c>
      <c r="B7" s="45"/>
      <c r="C7" s="7"/>
      <c r="D7" s="7"/>
      <c r="E7" s="7"/>
      <c r="F7" s="27"/>
    </row>
    <row r="8" spans="1:6">
      <c r="A8" s="53">
        <v>7</v>
      </c>
      <c r="B8" s="45"/>
      <c r="C8" s="7"/>
      <c r="D8" s="7"/>
      <c r="E8" s="7"/>
      <c r="F8" s="27"/>
    </row>
    <row r="9" spans="1:6">
      <c r="A9" s="53">
        <v>8</v>
      </c>
      <c r="B9" s="45"/>
      <c r="C9" s="7"/>
      <c r="D9" s="7"/>
      <c r="E9" s="7"/>
      <c r="F9" s="27"/>
    </row>
    <row r="10" spans="1:6">
      <c r="A10" s="53">
        <v>9</v>
      </c>
      <c r="B10" s="45"/>
      <c r="C10" s="7"/>
      <c r="D10" s="7"/>
      <c r="E10" s="7"/>
      <c r="F10" s="27"/>
    </row>
    <row r="11" spans="1:6">
      <c r="A11" s="53">
        <v>10</v>
      </c>
      <c r="B11" s="45"/>
      <c r="C11" s="7"/>
      <c r="D11" s="7"/>
      <c r="E11" s="7"/>
      <c r="F11" s="27"/>
    </row>
    <row r="12" spans="1:6">
      <c r="A12" s="53">
        <v>11</v>
      </c>
      <c r="B12" s="45"/>
      <c r="C12" s="7"/>
      <c r="D12" s="7"/>
      <c r="E12" s="7"/>
      <c r="F12" s="27"/>
    </row>
    <row r="13" spans="1:6">
      <c r="A13" s="53">
        <v>12</v>
      </c>
      <c r="B13" s="45"/>
      <c r="C13" s="7"/>
      <c r="D13" s="7"/>
      <c r="E13" s="7"/>
      <c r="F13" s="27"/>
    </row>
    <row r="14" spans="1:6">
      <c r="A14" s="53">
        <v>13</v>
      </c>
      <c r="B14" s="45"/>
      <c r="C14" s="7"/>
      <c r="D14" s="7"/>
      <c r="E14" s="7"/>
      <c r="F14" s="27"/>
    </row>
    <row r="15" spans="1:6">
      <c r="A15" s="53">
        <v>14</v>
      </c>
      <c r="B15" s="45"/>
      <c r="C15" s="7"/>
      <c r="D15" s="7"/>
      <c r="E15" s="7"/>
      <c r="F15" s="27"/>
    </row>
    <row r="16" spans="1:6">
      <c r="A16" s="53">
        <v>15</v>
      </c>
      <c r="B16" s="45"/>
      <c r="C16" s="7"/>
      <c r="D16" s="7"/>
      <c r="E16" s="7"/>
      <c r="F16" s="27"/>
    </row>
    <row r="17" spans="1:6">
      <c r="A17" s="53">
        <v>16</v>
      </c>
      <c r="B17" s="45"/>
      <c r="C17" s="7"/>
      <c r="D17" s="7"/>
      <c r="E17" s="7"/>
      <c r="F17" s="27"/>
    </row>
    <row r="18" spans="1:6">
      <c r="A18" s="53">
        <v>17</v>
      </c>
      <c r="B18" s="45"/>
      <c r="C18" s="7"/>
      <c r="D18" s="7"/>
      <c r="E18" s="7"/>
      <c r="F18" s="27"/>
    </row>
    <row r="19" spans="1:6">
      <c r="A19" s="53">
        <v>18</v>
      </c>
      <c r="B19" s="45"/>
      <c r="C19" s="7"/>
      <c r="D19" s="7"/>
      <c r="E19" s="7"/>
      <c r="F19" s="27"/>
    </row>
    <row r="20" spans="1:6">
      <c r="A20" s="53">
        <v>19</v>
      </c>
      <c r="B20" s="45"/>
      <c r="C20" s="7"/>
      <c r="D20" s="7"/>
      <c r="E20" s="7"/>
      <c r="F20" s="27"/>
    </row>
    <row r="21" spans="1:6">
      <c r="A21" s="53">
        <v>20</v>
      </c>
      <c r="B21" s="45"/>
      <c r="C21" s="7"/>
      <c r="D21" s="7"/>
      <c r="E21" s="7"/>
      <c r="F21" s="27"/>
    </row>
    <row r="22" spans="1:6" ht="15.75" thickBot="1">
      <c r="A22" s="54">
        <v>21</v>
      </c>
      <c r="B22" s="55"/>
      <c r="C22" s="56"/>
      <c r="D22" s="56"/>
      <c r="E22" s="56"/>
      <c r="F22" s="57"/>
    </row>
    <row r="23" spans="1:6" ht="15.75" thickBot="1">
      <c r="B23" s="49">
        <f>SUM(B2:B21)</f>
        <v>0</v>
      </c>
    </row>
  </sheetData>
  <sheetProtection password="CC49" sheet="1" objects="1" scenarios="1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Check Register</vt:lpstr>
      <vt:lpstr>Flash</vt:lpstr>
      <vt:lpstr>Deposits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2010-12-03T04:50:12Z</dcterms:modified>
</cp:coreProperties>
</file>